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Titles" localSheetId="0">'附件4'!$4:$4</definedName>
    <definedName name="_xlnm.Print_Area" localSheetId="0">'附件4'!$A$1:$O$179</definedName>
    <definedName name="_xlnm._FilterDatabase" localSheetId="0" hidden="1">'附件4'!$A$4:$O$179</definedName>
  </definedNames>
  <calcPr fullCalcOnLoad="1"/>
</workbook>
</file>

<file path=xl/sharedStrings.xml><?xml version="1.0" encoding="utf-8"?>
<sst xmlns="http://schemas.openxmlformats.org/spreadsheetml/2006/main" count="831" uniqueCount="465">
  <si>
    <t>附件1</t>
  </si>
  <si>
    <t>赣州市2021年省劳模困难帮扶专项资金发放明细表</t>
  </si>
  <si>
    <t>发放单位:赣州市总工会</t>
  </si>
  <si>
    <t>单位：元</t>
  </si>
  <si>
    <t>管理单位</t>
  </si>
  <si>
    <t>序号</t>
  </si>
  <si>
    <t>姓名</t>
  </si>
  <si>
    <t>年龄</t>
  </si>
  <si>
    <t>工作单位
及职务</t>
  </si>
  <si>
    <t>就业   情况</t>
  </si>
  <si>
    <t>月平均
收入</t>
  </si>
  <si>
    <t>月取整</t>
  </si>
  <si>
    <t>月补差</t>
  </si>
  <si>
    <t>生活困难
补助</t>
  </si>
  <si>
    <t>基础特殊困难补助</t>
  </si>
  <si>
    <t>增加特殊困难补助</t>
  </si>
  <si>
    <t>特殊困难补助合计</t>
  </si>
  <si>
    <t>个人合计</t>
  </si>
  <si>
    <t>备注</t>
  </si>
  <si>
    <t>章贡区总工会</t>
  </si>
  <si>
    <t>谢子凤</t>
  </si>
  <si>
    <t>赣州市厚德路小学</t>
  </si>
  <si>
    <t>退休</t>
  </si>
  <si>
    <t>独自一人抚养患有精神病的双胞胎女儿，生活拮据</t>
  </si>
  <si>
    <t>伍群烈</t>
  </si>
  <si>
    <t>原赣州阀门厂</t>
  </si>
  <si>
    <t>年老多病，患有糖尿病、脑梗、肺炎、带状疱疹等老年性疾病，现仍住院中</t>
  </si>
  <si>
    <t>曾道谋</t>
  </si>
  <si>
    <t>原江西赣江造纸厂</t>
  </si>
  <si>
    <t>本人2020年上半年曾做直肠息肉手术，2021年元月肛窦炎住院，妻子是农民无收入</t>
  </si>
  <si>
    <t>许厚章</t>
  </si>
  <si>
    <t>原江西气体压缩机厂</t>
  </si>
  <si>
    <t>年老多病，2020年10月冠心病做动脉植入支架手术</t>
  </si>
  <si>
    <t>徐凤娥</t>
  </si>
  <si>
    <t>原赣州印刷集团公司</t>
  </si>
  <si>
    <t>年老多病，患有糖尿病等老年性疾病，2021年2月意外摔伤骨折住院</t>
  </si>
  <si>
    <t>唐基风</t>
  </si>
  <si>
    <t>本人年老多病，患冠心病、高血压、慢性肾炎，2021年1至4月两次住院</t>
  </si>
  <si>
    <t>刘寿生</t>
  </si>
  <si>
    <t>原赣州电机厂</t>
  </si>
  <si>
    <t>夫妻两人年老多病，本人2021年4月肺炎住院，妻子2020年7月至2021年4月因脑梗、冠心病等疾病住院4次</t>
  </si>
  <si>
    <t>金莲英</t>
  </si>
  <si>
    <t>原赣南农药厂</t>
  </si>
  <si>
    <t>本人脑动脉供血不足心绞痛2020年10月住院治疗</t>
  </si>
  <si>
    <t>罗荣信</t>
  </si>
  <si>
    <t>原赣州皮革公司</t>
  </si>
  <si>
    <t>本人年老多病，双目失明，生活不能自理，长期居住在养老院</t>
  </si>
  <si>
    <t>周广山</t>
  </si>
  <si>
    <t>原赣州木器厂</t>
  </si>
  <si>
    <t>本人2021年确诊肺癌、淋巴癌住院治疗2次</t>
  </si>
  <si>
    <t>王运乡</t>
  </si>
  <si>
    <t>章贡区水东镇红星村一组务农</t>
  </si>
  <si>
    <t>农民</t>
  </si>
  <si>
    <t>年老体弱多病，患有冠状动脉粥样硬化心功能Ⅲ级、2型糖尿病、高血压、支气管哮喘、颈动脉动脉硬化等疾病，现需要每天吃药缓和病情，也要长期吸氧卧床；每月仅有930元收入，生活困难</t>
  </si>
  <si>
    <t>谢景龙</t>
  </si>
  <si>
    <t>原赣江造纸厂</t>
  </si>
  <si>
    <t>2020年9月29日因泌尿系统感染、高血压3级、前列腺增生入院治疗</t>
  </si>
  <si>
    <t>凌厚珍</t>
  </si>
  <si>
    <t>赣南纺织厂</t>
  </si>
  <si>
    <t>2021年5月27日因湿疹等住院治疗，总费用6749.14元</t>
  </si>
  <si>
    <t>生活困难补助
小计：</t>
  </si>
  <si>
    <t>特殊困难补助
小计：</t>
  </si>
  <si>
    <t>合计：</t>
  </si>
  <si>
    <t>南康区总工会</t>
  </si>
  <si>
    <t>王承念</t>
  </si>
  <si>
    <t>南康区龙回手工业社</t>
  </si>
  <si>
    <t>因腿部肆级伤残，且生活不能完全自理，行动不便，低血压严重，只能到民间诊所看病，全年费用近3万元</t>
  </si>
  <si>
    <t>许兰英</t>
  </si>
  <si>
    <t>南康区粮管所</t>
  </si>
  <si>
    <t>年老多病，老年痴呆情况严重，生活不能自理。每年看护及医药治疗花费近6万元</t>
  </si>
  <si>
    <t>邓福香</t>
  </si>
  <si>
    <t>南康区大坪供销社</t>
  </si>
  <si>
    <t>本人因后循环缺血，脑动脉硬化，缺血性脑血管病，偏头痛，肺部感染，慢性胃炎，慢性支气管炎，先后于2020年6月18日-6月30日（治疗费用4522.16元，自付1026.15元），2020年9月23日-10月1日在赣南医学院第一附属医院行左颈内动脉眼动脉段动脉瘤切除术，住院治疗（治疗费用120640.37元，自付67425.23元），自付费用共计68451.38元</t>
  </si>
  <si>
    <t>彭孝燕</t>
  </si>
  <si>
    <t>南康区龙华乡崇文村</t>
  </si>
  <si>
    <t>本人因左下肺脓肿，肺炎，肝囊肿等疾病于2020年6月23日-7月15日，在赣州市第五人民医院行左下肺下叶切除术，总费用51064.81元，自付23533.03元</t>
  </si>
  <si>
    <t>林万增</t>
  </si>
  <si>
    <t>南康区龙回镇</t>
  </si>
  <si>
    <t>本人因高血压，高脂血症等疾病于2020年10月15日-17日，在南康区第一人民医院住院，总费用2439.78元，自付988.87元</t>
  </si>
  <si>
    <t>陈孝荣</t>
  </si>
  <si>
    <t>南康区唐江镇木塘村</t>
  </si>
  <si>
    <t>李康生</t>
  </si>
  <si>
    <t>赣州市公路管理局南康分局三益道班班长</t>
  </si>
  <si>
    <t>在职</t>
  </si>
  <si>
    <t>2015年获得省劳模称号，2021年纳入管理</t>
  </si>
  <si>
    <t>赣县区总工会</t>
  </si>
  <si>
    <t>朱菊英</t>
  </si>
  <si>
    <t>赣州市赣县区供销合作联社</t>
  </si>
  <si>
    <t>本人年纪大，患有关节炎、糖尿病、眼疾等多种慢性病，常年看病、吃药，每月需药费一千元左右</t>
  </si>
  <si>
    <t>周新民</t>
  </si>
  <si>
    <t>赣县南塘镇南塘村</t>
  </si>
  <si>
    <t>谢善生</t>
  </si>
  <si>
    <t>赣县田村镇社大村农民</t>
  </si>
  <si>
    <t>朱德英</t>
  </si>
  <si>
    <t>赣县江口镇蕉林村村委会妇女主任兼会计专干</t>
  </si>
  <si>
    <t>陈小燕</t>
  </si>
  <si>
    <t>章贡区水东镇罗汉口1号</t>
  </si>
  <si>
    <t>失业</t>
  </si>
  <si>
    <t>信丰县总工会</t>
  </si>
  <si>
    <t>王明福</t>
  </si>
  <si>
    <t>信丰县大塘埠镇围下村农民</t>
  </si>
  <si>
    <t>郭基裕</t>
  </si>
  <si>
    <t>信丰县大阿镇民主村农民</t>
  </si>
  <si>
    <t>钟华焕</t>
  </si>
  <si>
    <t>信丰县正平联合村钟屋农民</t>
  </si>
  <si>
    <t>大余县总工会</t>
  </si>
  <si>
    <t>韩缨</t>
  </si>
  <si>
    <t>大余县城区环卫所工人</t>
  </si>
  <si>
    <t>2020年11月因锁骨下动脉闭塞，血栓性静脉炎入院做介入手术共花费42850.3元，个人支付18256.2元。后续还需治疗中</t>
  </si>
  <si>
    <t>谢增进</t>
  </si>
  <si>
    <t>大余县食品厂工人</t>
  </si>
  <si>
    <t>患有动脉硬化性脑病，高血压3级，糖尿病，2020年10月因反复头晕入院治疗，个人支付医疗费1833.01元，需长期服药治疗</t>
  </si>
  <si>
    <t>朱宗贵</t>
  </si>
  <si>
    <t>大余县农机厂工人</t>
  </si>
  <si>
    <t>因白内障于2021年4月在县人民医院住院共花费4308.41元，个人支付1475.35元。年老体弱，需长期用药</t>
  </si>
  <si>
    <t>曾秀娥</t>
  </si>
  <si>
    <t>大余县人民医院职工</t>
  </si>
  <si>
    <t>年老多病，并且患有冠心病，心衰，甲状腺瘤，慢性胆囊炎，胆结石等疾病。2020年8月住院共花费3606.56，个人支付1212.44.需长期服药</t>
  </si>
  <si>
    <t>钟敦金</t>
  </si>
  <si>
    <t>赣州良种场书记</t>
  </si>
  <si>
    <t>老伴谢月香瘫痪，生活不能自理，需请专人照料起居，身患脑梗死、老年痴呆、二期糖尿病、肺气肿支气管炎，2021年4月入院治疗，总花费5168.09元。后续仍需长期用药，每月至少5000元的开支</t>
  </si>
  <si>
    <t>穆诗勋</t>
  </si>
  <si>
    <t>大余县印刷厂厂长、书记</t>
  </si>
  <si>
    <t>因患青光眼和白内障，眼部做了三次手术，但仍有一眼失明，造成行走困难，心脏不适。年老体弱，常年胃痛腹胀，需长期服药</t>
  </si>
  <si>
    <t>钟凤先</t>
  </si>
  <si>
    <t>大余县黄龙镇灵潭村竹窝里村民</t>
  </si>
  <si>
    <t>严重脑梗死瘫痪卧床，无养老金收入，2020年3月至今个人支付医疗及医药费用24930.63元</t>
  </si>
  <si>
    <t>刘孔宾</t>
  </si>
  <si>
    <t>大余县南安缝纫社工人</t>
  </si>
  <si>
    <t>年老多病，高血压1级，慢性支气管炎伴肺气肿。2020年7月因摔伤入院治疗总计花费28976.83元，个人支付6074.09元，后续仍需治疗</t>
  </si>
  <si>
    <t>谢德华</t>
  </si>
  <si>
    <t>大余县农业局</t>
  </si>
  <si>
    <t>年老多病，老伴蓝和风2020年11月24日因左眼视力下降3年入院手术治疗，总计花费5623.03元，个人支付3109.13元，后续仍需长期服药治疗</t>
  </si>
  <si>
    <t>游九香</t>
  </si>
  <si>
    <t>大余县经纬钨业有限公司董事长</t>
  </si>
  <si>
    <t>上犹县总工会</t>
  </si>
  <si>
    <t>方道俊</t>
  </si>
  <si>
    <t>上犹县气象局</t>
  </si>
  <si>
    <t>2021年2月左股骨颈骨折，住院三天做人工置换关节手术。住院费用个人支付7341.00元。同时因年龄大，患有高血压、老年性癫痫病等慢性疾病，需每日服药，每月费用200元左右</t>
  </si>
  <si>
    <t>崇义县总工会</t>
  </si>
  <si>
    <t>张众钦</t>
  </si>
  <si>
    <t>崇义县城关小学</t>
  </si>
  <si>
    <t>年老体弱、长年多病</t>
  </si>
  <si>
    <t>钟兆财</t>
  </si>
  <si>
    <t>崇义县淘锡坑钨矿</t>
  </si>
  <si>
    <t>夫妻双方长年多病、妻子中风后遗症等</t>
  </si>
  <si>
    <t>周作祥</t>
  </si>
  <si>
    <t>崇义县丰州乡古亭村</t>
  </si>
  <si>
    <t>年老体弱，长年多病</t>
  </si>
  <si>
    <t>周作礼</t>
  </si>
  <si>
    <t>廖忠华</t>
  </si>
  <si>
    <t>崇义县林投公司退休职工</t>
  </si>
  <si>
    <t>安远县总工会</t>
  </si>
  <si>
    <t>曹景源</t>
  </si>
  <si>
    <t>安远县人民政府副县长</t>
  </si>
  <si>
    <t>妻子车南英于2021年2月22日—3月1日因房室传导阻滞植入起博器手术，住院7天花去39610.45元，个人自负17446.16元，2020年7月11-27日因急性脑梗死肺部感染花费14082.57元，个人自负3511.7元。个人自负总金额为20957.86元</t>
  </si>
  <si>
    <t>朱余灿</t>
  </si>
  <si>
    <t>安远县国税局局长</t>
  </si>
  <si>
    <t>本人因摔伤致L4椎体压缩骨折、心房颤动、肺部感染于2021年5月7-24日住院14天，个人自负5719.89元。妻子杨宝英2020年11月29日-12月7日因左肩周炎等住院治疗，自付1658.39元；2020年12月7-30日因左侧冈上肌腱撕裂等住院治疗，个人自付10071.56元。2021年3月31-4月10日因缺血性脑血管病等住院治疗，个人自付1142.34。2021年5月13日-20日因胸椎骨折住院治疗，个人自付768.3元</t>
  </si>
  <si>
    <t>唐绍森</t>
  </si>
  <si>
    <t>安远县财政局主任科员</t>
  </si>
  <si>
    <t>因急性缺血性心脏病、冠状动脉粥样硬化分别于2020年9月30-10月14日和2020年12月5-11住院治疗，花去治疗费16222.46元，其中个人自负7549.4元</t>
  </si>
  <si>
    <t>吴玉平</t>
  </si>
  <si>
    <t>安远县鹤仔镇农民</t>
  </si>
  <si>
    <t>2020年9月因难治性心力衰竭、冠心病住院治疗，个人自负3380.95元</t>
  </si>
  <si>
    <t>廖云翰</t>
  </si>
  <si>
    <t>安远县第一中学教师</t>
  </si>
  <si>
    <t>因2年前下颌牙齿跌断，于2021年5月12日镶牙花费2600元，2020年因肠结节息内做了清除手术，患有高血压、高血脂、痛风等疾病</t>
  </si>
  <si>
    <t>谢隆兴</t>
  </si>
  <si>
    <t>安远县镇岗乡政府干部</t>
  </si>
  <si>
    <t>妻子二十年前患脑癌致口哑瘫痪，无自理能力，需要全程照顾</t>
  </si>
  <si>
    <t>卢传锋</t>
  </si>
  <si>
    <t>安远县新龙乡</t>
  </si>
  <si>
    <t>自己患有高血压、高血糖等病，长期服药，儿子早年去世，儿媳外嫁，家无劳动力</t>
  </si>
  <si>
    <t>古世娣</t>
  </si>
  <si>
    <t>安远县市容环境卫生管理所清洁工</t>
  </si>
  <si>
    <t>单亲抚养3个子女上学，其中大儿子读高中，患有抑郁症，曾在医院住院治疗过，需要长期服药</t>
  </si>
  <si>
    <t>谢仁安</t>
  </si>
  <si>
    <t>安远县车头镇人民政府干部</t>
  </si>
  <si>
    <t>妻子因右侧输尿管结石并右肾积水，右肾绞痛于2021年1月22日在县人民医院住院治疗，医疗费3108.65元，个人自负1215.27</t>
  </si>
  <si>
    <t>龙南市总工会</t>
  </si>
  <si>
    <t>洪翠仙</t>
  </si>
  <si>
    <t>原九连山垦殖场职工</t>
  </si>
  <si>
    <t>患糖尿病，心包积水心脏病，高血压</t>
  </si>
  <si>
    <t>曾风秀</t>
  </si>
  <si>
    <t>龙南市汶龙镇上庄村湖坑村小组</t>
  </si>
  <si>
    <t>患心脏病、原发性高血压3级极高危险组，现生活不能自理</t>
  </si>
  <si>
    <t>叶发清</t>
  </si>
  <si>
    <t>龙南市杨村镇乌石村</t>
  </si>
  <si>
    <t>患高血压，心脏病</t>
  </si>
  <si>
    <t>王与胜</t>
  </si>
  <si>
    <t>龙南镇井岗村</t>
  </si>
  <si>
    <t>冠心病植入支架</t>
  </si>
  <si>
    <t>刘德耀</t>
  </si>
  <si>
    <t>龙南镇龙州社区</t>
  </si>
  <si>
    <t>高血压I级高危组、糠尿病、脑萎缩</t>
  </si>
  <si>
    <t>曾晓青</t>
  </si>
  <si>
    <t>龙南稀土矿车间工人</t>
  </si>
  <si>
    <t>本人肝肿瘤术后，后续需用药治疗恢复</t>
  </si>
  <si>
    <t>刘瑞媛</t>
  </si>
  <si>
    <t>龙南市新都停车场</t>
  </si>
  <si>
    <t>全南县总工会</t>
  </si>
  <si>
    <t>钟满周</t>
  </si>
  <si>
    <t>全南县酒厂工人</t>
  </si>
  <si>
    <t>2020年8月27日至9月8日在全南县人民医院住院12天，出院诊断为：1.大脑动脉血栓形成引起的脑梗死；2.左肱骨颈骨折；3.高血压病2级（极高危）；4.血管性痴呆；5.2型糖尿病；6.低钾血症；7.脑梗死后遗症。妻子年迈，患高血压、胃病长年吃药，生活不能自理，靠保姆照顾日常起居</t>
  </si>
  <si>
    <t>张荣禧</t>
  </si>
  <si>
    <t>大吉山钨矿钳工</t>
  </si>
  <si>
    <t>双侧椎动脉重度狭窄、颈动脉硬化并斑块形成</t>
  </si>
  <si>
    <t>陈兆仪</t>
  </si>
  <si>
    <t>大吉山钨矿服务站工人</t>
  </si>
  <si>
    <t>支气管哮喘</t>
  </si>
  <si>
    <t>钟恢胜</t>
  </si>
  <si>
    <t>全南县林业局正科级干部</t>
  </si>
  <si>
    <t>因意外摔跤导致手、膝盖骨折</t>
  </si>
  <si>
    <t>钟社福</t>
  </si>
  <si>
    <t>全南县水泥厂工人</t>
  </si>
  <si>
    <t>本人患老年痴呆，妻子曾德院是农民，于2020年7月15日至7月24日、2021年1月23日至1月30日在人民医院住院16天，出院诊断为：慢性肺源性心脏病</t>
  </si>
  <si>
    <t>张声亮</t>
  </si>
  <si>
    <t>全南县交通运输局工人</t>
  </si>
  <si>
    <t>本人于2020年9月确诊为肾癌，2020年12月11至2021年5月15日先后在全南县人民医院、赣州市人民医院住院22天。出院诊断为：右肾盂Ca术后恢复期、膀胱炎、肺部结节</t>
  </si>
  <si>
    <t>曾纪汉</t>
  </si>
  <si>
    <t>全南县陂头镇竹器社工人</t>
  </si>
  <si>
    <t>李满娥</t>
  </si>
  <si>
    <t>全南县大吉山镇斜溪村农民</t>
  </si>
  <si>
    <t>陈正中</t>
  </si>
  <si>
    <t>全南县金龙镇增坊村农民</t>
  </si>
  <si>
    <t>定南县总工会</t>
  </si>
  <si>
    <t>钟月成</t>
  </si>
  <si>
    <t>定南县检察院</t>
  </si>
  <si>
    <t>本人患有尿毒症、心脏病、糖尿病等需经常到住院</t>
  </si>
  <si>
    <t>何弟侠</t>
  </si>
  <si>
    <t>定南县商务局</t>
  </si>
  <si>
    <t>本人患有癌症，儿子何秋晓脑溢血后遗症徐长期服药</t>
  </si>
  <si>
    <t>魏永新</t>
  </si>
  <si>
    <t>定南县龙塘镇龙塘村农民</t>
  </si>
  <si>
    <t>曾阳福</t>
  </si>
  <si>
    <t>定南县天九镇天花村居委会</t>
  </si>
  <si>
    <t>兴国县总工会</t>
  </si>
  <si>
    <t>刘海燕</t>
  </si>
  <si>
    <t>兴国县委接待科退休干部</t>
  </si>
  <si>
    <t>本人自2003年12月23日，突发脑溢血中风留下后遗症，身体半边瘫痪，生活不能自理。加上每月的后续治疗药费，因而生活困难</t>
  </si>
  <si>
    <t>游永英</t>
  </si>
  <si>
    <t>兴国县制糖厂退休干部</t>
  </si>
  <si>
    <t>本人患腰椎间盘突出，2014年6月患脑萎缩面瘫住院治疗，现仍坚持服药</t>
  </si>
  <si>
    <t>钟贞国</t>
  </si>
  <si>
    <t>兴国县拨叉厂退休干部</t>
  </si>
  <si>
    <t>本人患高血压3级、心脏病、慢性肾炎综合症、慢性肾功能衰竭等多种疾病于2020年7月至2021年6月连续住院治疗5次，每星期做一次透析</t>
  </si>
  <si>
    <t>袁应禄</t>
  </si>
  <si>
    <t>兴国县高兴镇黄群村农民</t>
  </si>
  <si>
    <t>本人自2006年始，双脚股骨头坏死，丧失劳力，生活需人照顾，2011年11月在兴国县人已医院进行左脚置换手术，右脚等待置换；妻子在1999年不慎跌伤右脚，丧失劳动能力，生活较困难</t>
  </si>
  <si>
    <t>汪光基</t>
  </si>
  <si>
    <t>兴国县埠头乡廖溪村元田二组52号农民</t>
  </si>
  <si>
    <t>本人患腰椎间盘突出并椎管狭窄，痛风。妻子患腰椎间盘突出，女儿于2008年患尿毒症，至今还在做透析治疗，每年住院治疗最少2次，家庭生活十分困难</t>
  </si>
  <si>
    <t>钟效根</t>
  </si>
  <si>
    <t>兴国县埠头乡垓上村上村七组农民</t>
  </si>
  <si>
    <t>朱秀英</t>
  </si>
  <si>
    <t>兴国县经济开发区红门社区农民</t>
  </si>
  <si>
    <t>刘林祥</t>
  </si>
  <si>
    <t>兴国县经济开发区红门社区富顺组农民</t>
  </si>
  <si>
    <t>肖大玖</t>
  </si>
  <si>
    <t>兴国县均村乡茂缎村坳下组11号</t>
  </si>
  <si>
    <t>宁都县总工会</t>
  </si>
  <si>
    <t>管永纯</t>
  </si>
  <si>
    <t>宁都县食品厂</t>
  </si>
  <si>
    <t>患高血压，糖尿病需常年吃药，租房居住，妻子无收入</t>
  </si>
  <si>
    <t>陈泽化</t>
  </si>
  <si>
    <t>宁都县会同乡政府</t>
  </si>
  <si>
    <t>因公致伤留下后遗症，至今会头晕、腰疼，患高血压、糖尿病</t>
  </si>
  <si>
    <t>何德美</t>
  </si>
  <si>
    <t>宁都县石油公司</t>
  </si>
  <si>
    <t>患高血压，中风，行动不便，2020年2骨股骨折住院；妻子2020年3 月腰椎骨折住院</t>
  </si>
  <si>
    <t>温芳委</t>
  </si>
  <si>
    <t>中共宁都县委</t>
  </si>
  <si>
    <t>患高血压，妻子患脑溢血</t>
  </si>
  <si>
    <t>温勋琦</t>
  </si>
  <si>
    <t>宁都县田头镇政府</t>
  </si>
  <si>
    <t>患高血压，慢性支气管炎，肢体残疾，行动不便</t>
  </si>
  <si>
    <t>黄宜钱</t>
  </si>
  <si>
    <t>宁都县长胜镇中山村</t>
  </si>
  <si>
    <t>左腿受伤行动不便，患有脑血栓、肺气肿、白内障</t>
  </si>
  <si>
    <t>刘南昌</t>
  </si>
  <si>
    <t>宁都县财政局</t>
  </si>
  <si>
    <t>本人患高血压、心脏病、痛风</t>
  </si>
  <si>
    <t>廖青谱</t>
  </si>
  <si>
    <t>宁都县田头粮管所</t>
  </si>
  <si>
    <t>本人残疾，胃溃疡，坐骨神经痛，妻子患有风湿性关节炎，租房居住</t>
  </si>
  <si>
    <t>赖明生</t>
  </si>
  <si>
    <t>宁都县长胜镇法沙村</t>
  </si>
  <si>
    <t>本人患有心脏病、肺结核</t>
  </si>
  <si>
    <t>黄文俭</t>
  </si>
  <si>
    <t>宁都县梅江镇老溪村</t>
  </si>
  <si>
    <t>何秀兰</t>
  </si>
  <si>
    <t>宁都县青塘镇南堡村</t>
  </si>
  <si>
    <t>刘春生</t>
  </si>
  <si>
    <t>宁都县梅江镇罗家村</t>
  </si>
  <si>
    <t>廖太安</t>
  </si>
  <si>
    <t>宁都县琳池垦殖场</t>
  </si>
  <si>
    <t>于都县总工会</t>
  </si>
  <si>
    <t>丁振华</t>
  </si>
  <si>
    <t>于都县新陂乡中塅村下坝组</t>
  </si>
  <si>
    <t>其本人因右膝色素沉着线毛结节性滑膜炎等疾病两次住院，因本人两夫妻都是农民，无固定收入，老婆风湿病在家，儿子精神病走失多年，儿媳妇改嫁。两老独自抚养12岁的孙子，导致家庭困难</t>
  </si>
  <si>
    <t>李德佑</t>
  </si>
  <si>
    <t>于都县罗坳镇峡山村坝子组</t>
  </si>
  <si>
    <t>先后患脑梗死、摔伤至左脚无法受力、轻度老年痴呆，行动全靠轮椅，需花钱雇人照顾，2020年吃药用药花费13000余元，雇人照看一年花费24000元，加上妻子年老体弱，也需要经常吃药用药，因此导致家庭困难</t>
  </si>
  <si>
    <t>王联琸</t>
  </si>
  <si>
    <t>于都县马安乡西汾村新屋脑组34号</t>
  </si>
  <si>
    <t>其本人患高血压、脑梗、血管硬化、肾结石、前列腺炎等疾病，配偶从2012年起大脑神志不清，老年痴呆，生活不能自理，需专人护理，导致家庭困难</t>
  </si>
  <si>
    <t>叶忠财</t>
  </si>
  <si>
    <t>于都县罗江乡联丰村东埠组69号</t>
  </si>
  <si>
    <t>因患脑动脉硬化、脑萎缩、冠心病、白内障，需长期用药，且无经济来源，导致经济困难。</t>
  </si>
  <si>
    <t>蓝德华</t>
  </si>
  <si>
    <t>于都县梓山镇梓山村畲族村</t>
  </si>
  <si>
    <t>爱人黄带喜因冠状动脉粥样硬化性心脏病、高血压和急性胆囊炎于2020年5月31日和2021年1月21日住院2次，总费用14023.03系亲属情况元。2020年因高血压慢性病门诊购药15次，共自费2058.19元。爱人系农民，无固定收入</t>
  </si>
  <si>
    <t>赖扬道</t>
  </si>
  <si>
    <t>于都县罗坳镇塘头村梨树组</t>
  </si>
  <si>
    <t>爱人丁称香2019-2020年因颈椎病、慢性胃炎住院4次，并伴有风湿性关节炎等慢性疾病，需长期用药就医，并多次自费前往山东就医，基本丧失劳动能力。2005年，儿子因故去世，儿媳改嫁后，留有一孙子由两老照顾，现靠我一人收入维持生计，家庭生活困难</t>
  </si>
  <si>
    <t>李观发</t>
  </si>
  <si>
    <t>于都县贡江镇长龙路54号</t>
  </si>
  <si>
    <t>本人年纪大，患有高血压、高血脂等慢性病，1956年4月双目失明，行走不便，几十年需要专人照看，加之小孩下岗，没有一技之长，家庭生活比较困难</t>
  </si>
  <si>
    <t>李秀英</t>
  </si>
  <si>
    <t>于都县贡江镇环城西路38号</t>
  </si>
  <si>
    <t>因本人患有高血压，陈旧性脑梗死，自2018年1月在家跌倒后，导致右腿粉碎性骨折无法行走，现长期卧病在床，需请人看护，特申报特殊困难补助金</t>
  </si>
  <si>
    <t>任伟</t>
  </si>
  <si>
    <t>于都县贡江镇白口村岭下组</t>
  </si>
  <si>
    <t>罗菊英</t>
  </si>
  <si>
    <t>于都县贡江镇于中一路一号吉祥花园C栋501室</t>
  </si>
  <si>
    <t>雷泽德</t>
  </si>
  <si>
    <t>于都县沙心乡高屋村松下组</t>
  </si>
  <si>
    <t>瑞金市总工会</t>
  </si>
  <si>
    <t>王祥昌</t>
  </si>
  <si>
    <t>瑞金市象湖粮管所</t>
  </si>
  <si>
    <t>2020年7月再次患脑梗死，致身体左侧瘫痪。住院治疗花费医药费、护理费共计5.35万元。造成生活困难</t>
  </si>
  <si>
    <t>钟文和</t>
  </si>
  <si>
    <t>瑞金县电厂</t>
  </si>
  <si>
    <t>因风湿性心脏病长期服药，妻子患胃肠疾病在南大二附院手术治疗，共花去医药费五万二仠多元</t>
  </si>
  <si>
    <t>钟同荣</t>
  </si>
  <si>
    <t>江西省瑞金化工机械有限责任公司</t>
  </si>
  <si>
    <t>因妻子得了尿毒症，长期治疗，多次住院治疗花费很多钱，后因医治无效于2021年1月去世花费大笔费用，造成生活困难</t>
  </si>
  <si>
    <t>杨远煜</t>
  </si>
  <si>
    <t>瑞金建设银行</t>
  </si>
  <si>
    <t>胃癌手术后需大量服用自费药物，并有严重贫血症，每天都需用药，2020年9月做了椎体成形手术，花费壹万多元，现需专人照顾，开支较大</t>
  </si>
  <si>
    <t>廖行彬</t>
  </si>
  <si>
    <t>沙洲坝镇洁源村田寮下小组</t>
  </si>
  <si>
    <t>本人患肺气肿疾病，妻子患糖尿病、腰椎病，次子一级残，全失能需要专人护理。2020年12月至2021年5月多次住院，花费医药费8148.85元</t>
  </si>
  <si>
    <t>杨树庆</t>
  </si>
  <si>
    <t>瑞金市象湖镇上坪村中段8组37号</t>
  </si>
  <si>
    <t>本人2020年9月诊断为核细胞再生障碍性贫血住院治疗，花费医药费用13000多元，妻子患冠心病、2021年多次住院治疗后因医治无效于2021年4月2日去世。共花去各种费用36000多元。造成生活困难</t>
  </si>
  <si>
    <t>刘林平</t>
  </si>
  <si>
    <t>瑞金市黄柏乡上塅村</t>
  </si>
  <si>
    <t>补2020年多发</t>
  </si>
  <si>
    <t>会昌县总工会</t>
  </si>
  <si>
    <t>罗胜有</t>
  </si>
  <si>
    <t>会昌县环卫所工人</t>
  </si>
  <si>
    <t>本人4级残疾，妻子心脏病做手术后要后续治疗，读初中女儿骑自行车上学时不慎摔倒造成手腕骨折，医疗费大。前几年贷款供大女儿读大学</t>
  </si>
  <si>
    <t>蔡英范</t>
  </si>
  <si>
    <t>会昌县委办干部</t>
  </si>
  <si>
    <t>患高血压、冠心病等多种疾病，医疗费用高。妻子农村户口，没有退休金</t>
  </si>
  <si>
    <t>罗庆兴</t>
  </si>
  <si>
    <t>会昌站塘乡干部</t>
  </si>
  <si>
    <t>脚骨折手术后未恢复成残疾，妻子是农民无收入患肾结石手术，还要后续治疗，医疗费用高</t>
  </si>
  <si>
    <t>张灯唐</t>
  </si>
  <si>
    <t>会昌博物馆馆长</t>
  </si>
  <si>
    <t>患脑血栓、高血压、冠心病、右肾重度积水</t>
  </si>
  <si>
    <t>李庆寿</t>
  </si>
  <si>
    <t>会昌庄口镇林站工人</t>
  </si>
  <si>
    <t>患冠心病等多种疾病，医疗费用大</t>
  </si>
  <si>
    <t>戴礼聘</t>
  </si>
  <si>
    <t>会昌航运公司工人</t>
  </si>
  <si>
    <t>脑溢血手术后续治疗，帕金森综合症，肾结石，慢性阻塞性肺疾病</t>
  </si>
  <si>
    <t>赖润元</t>
  </si>
  <si>
    <t>会昌造船厂副厂长</t>
  </si>
  <si>
    <t>脚残疾加重，夫妻患关节炎、高血压、心脏病</t>
  </si>
  <si>
    <t>邹运生</t>
  </si>
  <si>
    <t>会昌工商局干部</t>
  </si>
  <si>
    <t>摔倒腿骨骨折，双下肢动脉硬化闭塞症，缺血性脑血管病，高血压。儿子脑溢血，生活不能自理</t>
  </si>
  <si>
    <t>吴人钦</t>
  </si>
  <si>
    <t>会昌瓷厂工人</t>
  </si>
  <si>
    <t>患高血压、高血脂、心脏病</t>
  </si>
  <si>
    <t>寻乌县总工会</t>
  </si>
  <si>
    <t>廖建强</t>
  </si>
  <si>
    <t>寻乌县司法局文峰乡司法所所长</t>
  </si>
  <si>
    <t>在岗</t>
  </si>
  <si>
    <t>肾移植需长期服药治疗。2020年7月-2021年5月个人自付医疗费14344元</t>
  </si>
  <si>
    <t>黄世喜</t>
  </si>
  <si>
    <t>寻乌县直机关工委退休干部</t>
  </si>
  <si>
    <t>本人患心脏病、高血压、前列腺增生等疾病，手膝关节炎，行走困难。2020年7月-12月个人支付6877元</t>
  </si>
  <si>
    <t>陈二妹</t>
  </si>
  <si>
    <t>寻乌县罗珊乡珊贝村农民</t>
  </si>
  <si>
    <t>本人患败血症、2型糖尿病、糖尿病性周围神经病、糖尿病性视网膜病变、不稳定型心绞痛、冠状动脉粥样硬化性心脏病、心功能I级、高尿酸血症、高脂血症、胆囊切除术后状态等疾病；丈夫患高血压病Ⅰ级（高危组）、糖尿病及肝、肾等器官多种病变，长期服药，导致家庭生活困难。个人支付5541.18元</t>
  </si>
  <si>
    <t>刘传麟</t>
  </si>
  <si>
    <t>寻乌县国土局退休干部</t>
  </si>
  <si>
    <t>本人年老体弱多病，患有冠心病、高血压、糖尿病、胆结石、前列腺增生、白内障等病症，需长期服药。个人支付4041元</t>
  </si>
  <si>
    <t>黄维生</t>
  </si>
  <si>
    <t>寻乌县烟草公司退休干部</t>
  </si>
  <si>
    <t>本人患有10多年慢性病、高血压、糖尿病、骨折增生等;妻子左眼老年性白内障、青光眼术后治疗。个人支付2911元</t>
  </si>
  <si>
    <t>潘其毓</t>
  </si>
  <si>
    <t>寻乌县项山乡项山村农民</t>
  </si>
  <si>
    <t>梅招凤</t>
  </si>
  <si>
    <t>寻乌县留车镇庄干村农民</t>
  </si>
  <si>
    <t>石城县总工会</t>
  </si>
  <si>
    <t>王志勋</t>
  </si>
  <si>
    <t>石城县工商局退休</t>
  </si>
  <si>
    <t>本人因年老体弱多病，患高血压、肺气肿等多种疾病，需长期服药治疗，妻子2020年因摔伤住院治疗现瘫痪在床，需专人护理</t>
  </si>
  <si>
    <t>王光镇</t>
  </si>
  <si>
    <t>石城县轴瓦厂退休</t>
  </si>
  <si>
    <t>本人患严重牛皮癣皮肤病（也叫银屑病），多年前在省二附医院治疗但仍无法治愈，现需向民间医生寻求中药治疗控制病情，爱人因外伤开颅手术瘫痪十余年欠下较多债务</t>
  </si>
  <si>
    <t>聂进忠</t>
  </si>
  <si>
    <t>石城县农粮局退休</t>
  </si>
  <si>
    <t>本人2020年以来因自发性脑出血先后3次住神经外科重症监护室（ICU），2021年4月中旬又因脑出血手术后一直在神经外科重症监护室（ICU）住院治疗，花费巨额医疗费</t>
  </si>
  <si>
    <t>阮兆任</t>
  </si>
  <si>
    <t>石城县公安局退休</t>
  </si>
  <si>
    <t>本人2021年3月骨质疏松性骨折入院治疗，并患有高血压、肾功能不全等多种慢性病，经常需服药治疗</t>
  </si>
  <si>
    <t>邓扬英</t>
  </si>
  <si>
    <t>石城县琴江镇长天村村民</t>
  </si>
  <si>
    <t>本人2020年7月至2021年3月间因患硬膜下血肿、高血压、痛风等病多次住院治疗，个人共计承担医疗费用支出2300余元</t>
  </si>
  <si>
    <t>赣州经开区总工会</t>
  </si>
  <si>
    <t>欧阳芳亮</t>
  </si>
  <si>
    <t>赣州经开区蟠龙镇蟠龙村甲背组村民</t>
  </si>
  <si>
    <t>下岗</t>
  </si>
  <si>
    <t>妻子因意外导致腰椎滑脱症，住院18天，总花费4.7万余元</t>
  </si>
  <si>
    <t>蓝位亮</t>
  </si>
  <si>
    <t>江西新大新建设有限公司泥工班长</t>
  </si>
  <si>
    <t>市直机关工会工委</t>
  </si>
  <si>
    <t>夏栋祥</t>
  </si>
  <si>
    <t>赣州市水利局调研员</t>
  </si>
  <si>
    <t>患有房颤和先天性卵圆孔未闭导致突出大脑动脉栓塞性梗死，需采取心脏射频消融手术</t>
  </si>
  <si>
    <t>刘元舜</t>
  </si>
  <si>
    <t>赣州市水利局工程师</t>
  </si>
  <si>
    <t>2021年3月以来因病毒性脑膜炎、高血压2级、低钠血症、低钾血症等疾病先后6次住院，自付医疗费118132元</t>
  </si>
  <si>
    <t>赣州有色冶金研究所有限公司</t>
  </si>
  <si>
    <t>苏继国</t>
  </si>
  <si>
    <t>1.脑梗死急性期2.心房颤动3.高血压4.胃溃疡5.陈旧性脑梗死6.胆囊癌7.肝继发恶性肿瘤8.痛风9.中度贫血10.周围性面神经麻痹后遗症</t>
  </si>
  <si>
    <t>谢天羔</t>
  </si>
  <si>
    <t>1.结肠恶性肿瘤。2.肠梗阻。3.高血压Ⅰ级。4.冠状动脉供血不足。5.贫血。6.大肠多发息肉。7.内痔</t>
  </si>
  <si>
    <t>赣州有色冶金化工厂</t>
  </si>
  <si>
    <t>夏发洪</t>
  </si>
  <si>
    <t>赣州有色冶金化工厂退休职工</t>
  </si>
  <si>
    <t>高龄，常年吃药。2020年10月19日、2021年3月20日因病入住附属医院二次，诊断为高血压3级，陈旧性脑梗死，脑动脉硬化，脑动脉供血不足，前列腺增生症，幽门螺旋杆菌感染、十二指肠溃疡伴出血，中度贫血，甲状腺结节等</t>
  </si>
  <si>
    <t>邓椿菱</t>
  </si>
  <si>
    <t>高龄，患有低视力，气管炎，耳背等病症，需要常年吃药</t>
  </si>
  <si>
    <t>赣建总公司</t>
  </si>
  <si>
    <t>陈启麟</t>
  </si>
  <si>
    <t>2018年6月确诊原发性肝癌</t>
  </si>
  <si>
    <t>刘世金</t>
  </si>
  <si>
    <t>赣州有色冶金机械社区管委会</t>
  </si>
  <si>
    <t>李寿葵</t>
  </si>
  <si>
    <t>患有高血压、脑梗、腰椎间盘突出、风湿性关节炎，曾居住养老院，2020年因全身疼痛两次住院</t>
  </si>
  <si>
    <t>赣州有色金属冶炼有限公司</t>
  </si>
  <si>
    <t>江衍镇</t>
  </si>
  <si>
    <t>2020年9月在汨罗市人民医院住院治疗，诊断为脑萎缩，请护工护理，护工费用计2700元。出院后生活仍不能自理，回老家白水镇清明村侄儿家，由侄儿侄媳负责照顾，每月支付护理费4000元</t>
  </si>
  <si>
    <t>江西漂塘钨业有限公司</t>
  </si>
  <si>
    <t>张海贞</t>
  </si>
  <si>
    <t>原漂塘钨矿</t>
  </si>
  <si>
    <t>老人因腰伤于2021年4月26日入院治疗。老人有陈旧性骨折，骨质疏松，行走不便，生活自理受限。患有高血压，胃溃疡，时常胃痛</t>
  </si>
  <si>
    <t>江西新世纪汽运集团有限公司站务分公司</t>
  </si>
  <si>
    <t>邹光庆</t>
  </si>
  <si>
    <t>原新世纪汽运有限公司客运站</t>
  </si>
  <si>
    <t>丈夫石玉贝2019年3月因企业改制下岗，失业至今，无收入来源，加之身体羸弱，有慢性病，一个季度药费个人支付：367.04元，一年约1468.16元；2020年11月2-9日，因病住院治疗。个人支付：2132.95元。2021年3月15日，身体不适，进行功能性胃肠镜检查，个人支付：2446.25元。总计个人支付：6047.36元</t>
  </si>
  <si>
    <t>西华山矿区管理委员会</t>
  </si>
  <si>
    <t>温翠英</t>
  </si>
  <si>
    <t>赣州师范高等专科学校</t>
  </si>
  <si>
    <t>王丽华</t>
  </si>
  <si>
    <t>赣州师专退休教师</t>
  </si>
  <si>
    <t>1980年获得省劳模称号，2021年纳入管理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</si>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</sst>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5"/>
      <name val="黑体"/>
      <family val="3"/>
    </font>
    <font>
      <sz val="20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28" fillId="0" borderId="0">
      <alignment/>
      <protection/>
    </xf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22" fillId="5" borderId="2" applyNumberFormat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5" fillId="0" borderId="5" applyNumberFormat="0" applyFill="0" applyAlignment="0" applyProtection="0"/>
    <xf numFmtId="0" fontId="2" fillId="0" borderId="6" applyNumberFormat="0" applyFill="0" applyAlignment="0" applyProtection="0"/>
    <xf numFmtId="0" fontId="0" fillId="10" borderId="0" applyNumberFormat="0" applyBorder="0" applyAlignment="0" applyProtection="0"/>
    <xf numFmtId="0" fontId="28" fillId="0" borderId="0">
      <alignment vertical="center"/>
      <protection/>
    </xf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28" fillId="0" borderId="0">
      <alignment/>
      <protection/>
    </xf>
    <xf numFmtId="0" fontId="0" fillId="16" borderId="0" applyNumberFormat="0" applyBorder="0" applyAlignment="0" applyProtection="0"/>
    <xf numFmtId="0" fontId="13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8" fillId="0" borderId="10" xfId="1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8" fillId="0" borderId="10" xfId="15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Border="1" applyAlignment="1">
      <alignment horizontal="center" vertical="center" wrapText="1"/>
      <protection/>
    </xf>
    <xf numFmtId="57" fontId="7" fillId="0" borderId="12" xfId="0" applyNumberFormat="1" applyFont="1" applyFill="1" applyBorder="1" applyAlignment="1">
      <alignment horizontal="center" vertical="center" wrapText="1"/>
    </xf>
    <xf numFmtId="0" fontId="8" fillId="0" borderId="10" xfId="18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1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4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8" fillId="0" borderId="10" xfId="18" applyNumberFormat="1" applyFont="1" applyFill="1" applyBorder="1" applyAlignment="1">
      <alignment horizontal="left" vertical="center" wrapText="1"/>
      <protection/>
    </xf>
    <xf numFmtId="49" fontId="8" fillId="0" borderId="10" xfId="18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78" applyFont="1" applyFill="1" applyBorder="1" applyAlignment="1">
      <alignment horizontal="center" vertical="center" wrapText="1" shrinkToFit="1"/>
      <protection/>
    </xf>
    <xf numFmtId="0" fontId="8" fillId="0" borderId="10" xfId="78" applyFont="1" applyFill="1" applyBorder="1" applyAlignment="1">
      <alignment horizontal="center" vertical="center" wrapText="1" shrinkToFit="1"/>
      <protection/>
    </xf>
    <xf numFmtId="0" fontId="31" fillId="0" borderId="10" xfId="78" applyFont="1" applyBorder="1" applyAlignment="1">
      <alignment horizontal="center" vertical="center" wrapText="1"/>
      <protection/>
    </xf>
    <xf numFmtId="0" fontId="8" fillId="0" borderId="10" xfId="78" applyFont="1" applyBorder="1" applyAlignment="1">
      <alignment horizontal="center" vertical="center" wrapText="1"/>
      <protection/>
    </xf>
    <xf numFmtId="0" fontId="8" fillId="0" borderId="10" xfId="18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24" borderId="10" xfId="51" applyFont="1" applyFill="1" applyBorder="1" applyAlignment="1">
      <alignment horizontal="center" vertical="center" wrapText="1"/>
      <protection/>
    </xf>
    <xf numFmtId="0" fontId="31" fillId="24" borderId="10" xfId="51" applyFont="1" applyFill="1" applyBorder="1" applyAlignment="1">
      <alignment horizontal="center" vertical="center" wrapText="1"/>
      <protection/>
    </xf>
    <xf numFmtId="176" fontId="8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78" applyFont="1" applyFill="1" applyBorder="1" applyAlignment="1">
      <alignment horizontal="left" vertical="center" wrapText="1" shrinkToFit="1"/>
      <protection/>
    </xf>
    <xf numFmtId="0" fontId="8" fillId="0" borderId="10" xfId="78" applyFont="1" applyBorder="1" applyAlignment="1">
      <alignment horizontal="left" vertical="center" wrapText="1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0" fontId="8" fillId="0" borderId="10" xfId="51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62" applyFont="1" applyFill="1" applyBorder="1" applyAlignment="1">
      <alignment horizontal="left" vertical="center" wrapText="1" shrinkToFit="1"/>
      <protection/>
    </xf>
    <xf numFmtId="0" fontId="9" fillId="0" borderId="10" xfId="39" applyFont="1" applyFill="1" applyBorder="1" applyAlignment="1">
      <alignment horizontal="left" vertical="center" wrapText="1" shrinkToFit="1"/>
      <protection/>
    </xf>
    <xf numFmtId="0" fontId="8" fillId="0" borderId="10" xfId="62" applyFont="1" applyFill="1" applyBorder="1" applyAlignment="1">
      <alignment horizontal="left" vertical="center" wrapText="1" shrinkToFit="1"/>
      <protection/>
    </xf>
    <xf numFmtId="57" fontId="8" fillId="0" borderId="10" xfId="0" applyNumberFormat="1" applyFont="1" applyFill="1" applyBorder="1" applyAlignment="1">
      <alignment horizontal="left" vertical="center" wrapText="1"/>
    </xf>
    <xf numFmtId="0" fontId="8" fillId="0" borderId="10" xfId="18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43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/>
    </xf>
    <xf numFmtId="176" fontId="8" fillId="0" borderId="10" xfId="43" applyNumberFormat="1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43" applyNumberFormat="1" applyFont="1" applyFill="1" applyBorder="1" applyAlignment="1">
      <alignment horizontal="left" vertical="center" wrapText="1" shrinkToFit="1"/>
      <protection/>
    </xf>
    <xf numFmtId="0" fontId="8" fillId="0" borderId="10" xfId="0" applyFont="1" applyFill="1" applyBorder="1" applyAlignment="1">
      <alignment horizontal="righ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horizontal="left" vertical="center" wrapText="1"/>
    </xf>
    <xf numFmtId="0" fontId="9" fillId="0" borderId="10" xfId="43" applyFont="1" applyFill="1" applyBorder="1" applyAlignment="1">
      <alignment horizontal="left" vertical="center" wrapText="1" shrinkToFit="1"/>
      <protection/>
    </xf>
  </cellXfs>
  <cellStyles count="89">
    <cellStyle name="Normal" xfId="0"/>
    <cellStyle name="常规 11" xfId="15"/>
    <cellStyle name="常规 12" xfId="16"/>
    <cellStyle name="常规 13" xfId="17"/>
    <cellStyle name="常规 14" xfId="18"/>
    <cellStyle name="常规 17" xfId="19"/>
    <cellStyle name="常规 22" xfId="20"/>
    <cellStyle name="常规 19" xfId="21"/>
    <cellStyle name="常规 24" xfId="22"/>
    <cellStyle name="常规 2" xfId="23"/>
    <cellStyle name="常规 20" xfId="24"/>
    <cellStyle name="常规 21" xfId="25"/>
    <cellStyle name="常规 22 2" xfId="26"/>
    <cellStyle name="常规 23 2" xfId="27"/>
    <cellStyle name="常规 25" xfId="28"/>
    <cellStyle name="常规 25 2" xfId="29"/>
    <cellStyle name="常规 26" xfId="30"/>
    <cellStyle name="常规 26 2" xfId="31"/>
    <cellStyle name="常规 27" xfId="32"/>
    <cellStyle name="样式 1" xfId="33"/>
    <cellStyle name="常规 27 2" xfId="34"/>
    <cellStyle name="常规 28" xfId="35"/>
    <cellStyle name="常规 29" xfId="36"/>
    <cellStyle name="常规 3 2" xfId="37"/>
    <cellStyle name="常规 4" xfId="38"/>
    <cellStyle name="常规 3 2 3" xfId="39"/>
    <cellStyle name="常规 4 2" xfId="40"/>
    <cellStyle name="常规 5" xfId="41"/>
    <cellStyle name="常规 6" xfId="42"/>
    <cellStyle name="常规_Sheet1" xfId="43"/>
    <cellStyle name="60% - 强调文字颜色 6" xfId="44"/>
    <cellStyle name="常规 28 2" xfId="45"/>
    <cellStyle name="20% - 强调文字颜色 6" xfId="46"/>
    <cellStyle name="输出" xfId="47"/>
    <cellStyle name="检查单元格" xfId="48"/>
    <cellStyle name="差" xfId="49"/>
    <cellStyle name="标题 1" xfId="50"/>
    <cellStyle name="常规_附件4" xfId="51"/>
    <cellStyle name="解释性文本" xfId="52"/>
    <cellStyle name="标题 2" xfId="53"/>
    <cellStyle name="40% - 强调文字颜色 5" xfId="54"/>
    <cellStyle name="Comma [0]" xfId="55"/>
    <cellStyle name="40% - 强调文字颜色 6" xfId="56"/>
    <cellStyle name="Hyperlink" xfId="57"/>
    <cellStyle name="强调文字颜色 5" xfId="58"/>
    <cellStyle name="标题 3" xfId="59"/>
    <cellStyle name="汇总" xfId="60"/>
    <cellStyle name="20% - 强调文字颜色 1" xfId="61"/>
    <cellStyle name="常规 7" xfId="62"/>
    <cellStyle name="40% - 强调文字颜色 1" xfId="63"/>
    <cellStyle name="强调文字颜色 6" xfId="64"/>
    <cellStyle name="常规 20 2" xfId="65"/>
    <cellStyle name="Comma" xfId="66"/>
    <cellStyle name="标题" xfId="67"/>
    <cellStyle name="Followed Hyperlink" xfId="68"/>
    <cellStyle name="40% - 强调文字颜色 4" xfId="69"/>
    <cellStyle name="常规 3" xfId="70"/>
    <cellStyle name="链接单元格" xfId="71"/>
    <cellStyle name="标题 4" xfId="72"/>
    <cellStyle name="20% - 强调文字颜色 2" xfId="73"/>
    <cellStyle name="常规 10" xfId="74"/>
    <cellStyle name="常规 29 2" xfId="75"/>
    <cellStyle name="Currency [0]" xfId="76"/>
    <cellStyle name="警告文本" xfId="77"/>
    <cellStyle name="常规_Sheet1 2" xfId="78"/>
    <cellStyle name="40% - 强调文字颜色 2" xfId="79"/>
    <cellStyle name="注释" xfId="80"/>
    <cellStyle name="60% - 强调文字颜色 3" xfId="81"/>
    <cellStyle name="常规 18" xfId="82"/>
    <cellStyle name="常规 23" xfId="83"/>
    <cellStyle name="好" xfId="84"/>
    <cellStyle name="20% - 强调文字颜色 5" xfId="85"/>
    <cellStyle name="适中" xfId="86"/>
    <cellStyle name="计算" xfId="87"/>
    <cellStyle name="强调文字颜色 1" xfId="88"/>
    <cellStyle name="60% - 强调文字颜色 4" xfId="89"/>
    <cellStyle name="60% - 强调文字颜色 1" xfId="90"/>
    <cellStyle name="强调文字颜色 2" xfId="91"/>
    <cellStyle name="60% - 强调文字颜色 5" xfId="92"/>
    <cellStyle name="Percent" xfId="93"/>
    <cellStyle name="60% - 强调文字颜色 2" xfId="94"/>
    <cellStyle name="Currency" xfId="95"/>
    <cellStyle name="强调文字颜色 3" xfId="96"/>
    <cellStyle name="常规 24 2" xfId="97"/>
    <cellStyle name="20% - 强调文字颜色 3" xfId="98"/>
    <cellStyle name="输入" xfId="99"/>
    <cellStyle name="40% - 强调文字颜色 3" xfId="100"/>
    <cellStyle name="强调文字颜色 4" xfId="101"/>
    <cellStyle name="20% - 强调文字颜色 4" xfId="10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workbookViewId="0" topLeftCell="A1">
      <pane ySplit="4" topLeftCell="A5" activePane="bottomLeft" state="frozen"/>
      <selection pane="bottomLeft" activeCell="R8" sqref="R8"/>
    </sheetView>
  </sheetViews>
  <sheetFormatPr defaultColWidth="9.00390625" defaultRowHeight="13.5"/>
  <cols>
    <col min="1" max="1" width="9.00390625" style="0" customWidth="1"/>
    <col min="2" max="2" width="5.25390625" style="0" customWidth="1"/>
    <col min="3" max="3" width="8.00390625" style="0" bestFit="1" customWidth="1"/>
    <col min="4" max="4" width="5.875" style="0" bestFit="1" customWidth="1"/>
    <col min="5" max="5" width="15.00390625" style="0" customWidth="1"/>
    <col min="6" max="6" width="7.375" style="0" customWidth="1"/>
    <col min="7" max="9" width="7.125" style="0" customWidth="1"/>
    <col min="10" max="10" width="9.25390625" style="0" customWidth="1"/>
    <col min="11" max="11" width="8.625" style="0" customWidth="1"/>
    <col min="12" max="13" width="8.25390625" style="0" customWidth="1"/>
    <col min="14" max="14" width="9.25390625" style="0" customWidth="1"/>
    <col min="15" max="15" width="26.375" style="0" customWidth="1"/>
  </cols>
  <sheetData>
    <row r="1" spans="1:15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7.75" customHeight="1">
      <c r="A3" s="7" t="s">
        <v>2</v>
      </c>
      <c r="B3" s="7"/>
      <c r="C3" s="7"/>
      <c r="D3" s="7"/>
      <c r="E3" s="7"/>
      <c r="F3" s="7"/>
      <c r="G3" s="22"/>
      <c r="H3" s="22"/>
      <c r="I3" s="22"/>
      <c r="J3" s="22"/>
      <c r="K3" s="42"/>
      <c r="L3" s="42"/>
      <c r="M3" s="42"/>
      <c r="N3" s="42"/>
      <c r="O3" s="47" t="s">
        <v>3</v>
      </c>
    </row>
    <row r="4" spans="1:15" s="3" customFormat="1" ht="39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</row>
    <row r="5" spans="1:15" s="3" customFormat="1" ht="48" customHeight="1">
      <c r="A5" s="8" t="s">
        <v>19</v>
      </c>
      <c r="B5" s="8">
        <v>1</v>
      </c>
      <c r="C5" s="9" t="s">
        <v>20</v>
      </c>
      <c r="D5" s="10">
        <v>94.02999999999997</v>
      </c>
      <c r="E5" s="23" t="s">
        <v>21</v>
      </c>
      <c r="F5" s="24" t="s">
        <v>22</v>
      </c>
      <c r="G5" s="8"/>
      <c r="H5" s="8"/>
      <c r="I5" s="8"/>
      <c r="J5" s="8"/>
      <c r="K5" s="24">
        <v>6000</v>
      </c>
      <c r="L5" s="24">
        <v>2400</v>
      </c>
      <c r="M5" s="24">
        <v>8400</v>
      </c>
      <c r="N5" s="8">
        <f>J5+M5</f>
        <v>8400</v>
      </c>
      <c r="O5" s="37" t="s">
        <v>23</v>
      </c>
    </row>
    <row r="6" spans="1:15" s="3" customFormat="1" ht="48" customHeight="1">
      <c r="A6" s="8" t="s">
        <v>19</v>
      </c>
      <c r="B6" s="8">
        <f>B5+1</f>
        <v>2</v>
      </c>
      <c r="C6" s="11" t="s">
        <v>24</v>
      </c>
      <c r="D6" s="10">
        <v>82.01999999999998</v>
      </c>
      <c r="E6" s="25" t="s">
        <v>25</v>
      </c>
      <c r="F6" s="24" t="s">
        <v>22</v>
      </c>
      <c r="G6" s="8"/>
      <c r="H6" s="8"/>
      <c r="I6" s="8"/>
      <c r="J6" s="8"/>
      <c r="K6" s="24">
        <v>5500</v>
      </c>
      <c r="L6" s="24">
        <v>1170</v>
      </c>
      <c r="M6" s="24">
        <v>6670</v>
      </c>
      <c r="N6" s="8">
        <f aca="true" t="shared" si="0" ref="N6:N17">J6+M6</f>
        <v>6670</v>
      </c>
      <c r="O6" s="37" t="s">
        <v>26</v>
      </c>
    </row>
    <row r="7" spans="1:15" s="3" customFormat="1" ht="48" customHeight="1">
      <c r="A7" s="8" t="s">
        <v>19</v>
      </c>
      <c r="B7" s="8">
        <f aca="true" t="shared" si="1" ref="B7:B46">B6+1</f>
        <v>3</v>
      </c>
      <c r="C7" s="11" t="s">
        <v>27</v>
      </c>
      <c r="D7" s="12">
        <v>77.05999999999995</v>
      </c>
      <c r="E7" s="23" t="s">
        <v>28</v>
      </c>
      <c r="F7" s="26" t="s">
        <v>22</v>
      </c>
      <c r="G7" s="8"/>
      <c r="H7" s="8"/>
      <c r="I7" s="8"/>
      <c r="J7" s="8"/>
      <c r="K7" s="24">
        <v>5000</v>
      </c>
      <c r="L7" s="24">
        <v>130</v>
      </c>
      <c r="M7" s="24">
        <v>5130</v>
      </c>
      <c r="N7" s="8">
        <f t="shared" si="0"/>
        <v>5130</v>
      </c>
      <c r="O7" s="37" t="s">
        <v>29</v>
      </c>
    </row>
    <row r="8" spans="1:15" s="3" customFormat="1" ht="48" customHeight="1">
      <c r="A8" s="8" t="s">
        <v>19</v>
      </c>
      <c r="B8" s="8">
        <f t="shared" si="1"/>
        <v>4</v>
      </c>
      <c r="C8" s="11" t="s">
        <v>30</v>
      </c>
      <c r="D8" s="12">
        <v>76.04999999999995</v>
      </c>
      <c r="E8" s="23" t="s">
        <v>31</v>
      </c>
      <c r="F8" s="26" t="s">
        <v>22</v>
      </c>
      <c r="G8" s="8"/>
      <c r="H8" s="8"/>
      <c r="I8" s="8"/>
      <c r="J8" s="8"/>
      <c r="K8" s="24">
        <v>5000</v>
      </c>
      <c r="L8" s="24">
        <v>1580</v>
      </c>
      <c r="M8" s="24">
        <v>6580</v>
      </c>
      <c r="N8" s="8">
        <f t="shared" si="0"/>
        <v>6580</v>
      </c>
      <c r="O8" s="37" t="s">
        <v>32</v>
      </c>
    </row>
    <row r="9" spans="1:15" s="3" customFormat="1" ht="48" customHeight="1">
      <c r="A9" s="8" t="s">
        <v>19</v>
      </c>
      <c r="B9" s="8">
        <f t="shared" si="1"/>
        <v>5</v>
      </c>
      <c r="C9" s="11" t="s">
        <v>33</v>
      </c>
      <c r="D9" s="12">
        <v>81</v>
      </c>
      <c r="E9" s="23" t="s">
        <v>34</v>
      </c>
      <c r="F9" s="26" t="s">
        <v>22</v>
      </c>
      <c r="G9" s="8"/>
      <c r="H9" s="8"/>
      <c r="I9" s="8"/>
      <c r="J9" s="8"/>
      <c r="K9" s="24">
        <v>5500</v>
      </c>
      <c r="L9" s="24">
        <v>210</v>
      </c>
      <c r="M9" s="24">
        <v>5710</v>
      </c>
      <c r="N9" s="8">
        <f t="shared" si="0"/>
        <v>5710</v>
      </c>
      <c r="O9" s="37" t="s">
        <v>35</v>
      </c>
    </row>
    <row r="10" spans="1:15" s="3" customFormat="1" ht="48" customHeight="1">
      <c r="A10" s="8" t="s">
        <v>19</v>
      </c>
      <c r="B10" s="8">
        <f t="shared" si="1"/>
        <v>6</v>
      </c>
      <c r="C10" s="11" t="s">
        <v>36</v>
      </c>
      <c r="D10" s="12">
        <v>79.02999999999997</v>
      </c>
      <c r="E10" s="23" t="s">
        <v>31</v>
      </c>
      <c r="F10" s="26" t="s">
        <v>22</v>
      </c>
      <c r="G10" s="8"/>
      <c r="H10" s="8"/>
      <c r="I10" s="8"/>
      <c r="J10" s="8"/>
      <c r="K10" s="24">
        <v>5000</v>
      </c>
      <c r="L10" s="24">
        <v>200</v>
      </c>
      <c r="M10" s="24">
        <v>5200</v>
      </c>
      <c r="N10" s="8">
        <f t="shared" si="0"/>
        <v>5200</v>
      </c>
      <c r="O10" s="37" t="s">
        <v>37</v>
      </c>
    </row>
    <row r="11" spans="1:15" s="3" customFormat="1" ht="63.75" customHeight="1">
      <c r="A11" s="8" t="s">
        <v>19</v>
      </c>
      <c r="B11" s="8">
        <f t="shared" si="1"/>
        <v>7</v>
      </c>
      <c r="C11" s="11" t="s">
        <v>38</v>
      </c>
      <c r="D11" s="12">
        <v>86.08999999999992</v>
      </c>
      <c r="E11" s="23" t="s">
        <v>39</v>
      </c>
      <c r="F11" s="26" t="s">
        <v>22</v>
      </c>
      <c r="G11" s="8"/>
      <c r="H11" s="8"/>
      <c r="I11" s="8"/>
      <c r="J11" s="8"/>
      <c r="K11" s="24">
        <v>5500</v>
      </c>
      <c r="L11" s="24">
        <v>1350</v>
      </c>
      <c r="M11" s="24">
        <v>6850</v>
      </c>
      <c r="N11" s="8">
        <f t="shared" si="0"/>
        <v>6850</v>
      </c>
      <c r="O11" s="37" t="s">
        <v>40</v>
      </c>
    </row>
    <row r="12" spans="1:15" s="3" customFormat="1" ht="43.5" customHeight="1">
      <c r="A12" s="8" t="s">
        <v>19</v>
      </c>
      <c r="B12" s="8">
        <f t="shared" si="1"/>
        <v>8</v>
      </c>
      <c r="C12" s="11" t="s">
        <v>41</v>
      </c>
      <c r="D12" s="12">
        <v>68.06999999999994</v>
      </c>
      <c r="E12" s="23" t="s">
        <v>42</v>
      </c>
      <c r="F12" s="26" t="s">
        <v>22</v>
      </c>
      <c r="G12" s="8"/>
      <c r="H12" s="8"/>
      <c r="I12" s="8"/>
      <c r="J12" s="8"/>
      <c r="K12" s="24">
        <v>4500</v>
      </c>
      <c r="L12" s="24">
        <v>220</v>
      </c>
      <c r="M12" s="24">
        <v>4720</v>
      </c>
      <c r="N12" s="8">
        <f t="shared" si="0"/>
        <v>4720</v>
      </c>
      <c r="O12" s="37" t="s">
        <v>43</v>
      </c>
    </row>
    <row r="13" spans="1:15" s="3" customFormat="1" ht="43.5" customHeight="1">
      <c r="A13" s="8" t="s">
        <v>19</v>
      </c>
      <c r="B13" s="8">
        <f t="shared" si="1"/>
        <v>9</v>
      </c>
      <c r="C13" s="11" t="s">
        <v>44</v>
      </c>
      <c r="D13" s="12">
        <v>88.02999999999997</v>
      </c>
      <c r="E13" s="23" t="s">
        <v>45</v>
      </c>
      <c r="F13" s="26" t="s">
        <v>22</v>
      </c>
      <c r="G13" s="8"/>
      <c r="H13" s="8"/>
      <c r="I13" s="8"/>
      <c r="J13" s="8"/>
      <c r="K13" s="24">
        <v>10000</v>
      </c>
      <c r="L13" s="24">
        <v>2400</v>
      </c>
      <c r="M13" s="24">
        <v>12400</v>
      </c>
      <c r="N13" s="8">
        <f t="shared" si="0"/>
        <v>12400</v>
      </c>
      <c r="O13" s="37" t="s">
        <v>46</v>
      </c>
    </row>
    <row r="14" spans="1:15" s="3" customFormat="1" ht="43.5" customHeight="1">
      <c r="A14" s="8" t="s">
        <v>19</v>
      </c>
      <c r="B14" s="8">
        <f t="shared" si="1"/>
        <v>10</v>
      </c>
      <c r="C14" s="13" t="s">
        <v>47</v>
      </c>
      <c r="D14" s="12">
        <v>85.01</v>
      </c>
      <c r="E14" s="23" t="s">
        <v>48</v>
      </c>
      <c r="F14" s="26" t="s">
        <v>22</v>
      </c>
      <c r="G14" s="8"/>
      <c r="H14" s="8"/>
      <c r="I14" s="8"/>
      <c r="J14" s="8"/>
      <c r="K14" s="24">
        <v>10000</v>
      </c>
      <c r="L14" s="24">
        <v>890</v>
      </c>
      <c r="M14" s="24">
        <v>10890</v>
      </c>
      <c r="N14" s="8">
        <f t="shared" si="0"/>
        <v>10890</v>
      </c>
      <c r="O14" s="48" t="s">
        <v>49</v>
      </c>
    </row>
    <row r="15" spans="1:15" s="3" customFormat="1" ht="102" customHeight="1">
      <c r="A15" s="8" t="s">
        <v>19</v>
      </c>
      <c r="B15" s="8">
        <f t="shared" si="1"/>
        <v>11</v>
      </c>
      <c r="C15" s="13" t="s">
        <v>50</v>
      </c>
      <c r="D15" s="12">
        <v>87</v>
      </c>
      <c r="E15" s="23" t="s">
        <v>51</v>
      </c>
      <c r="F15" s="26" t="s">
        <v>52</v>
      </c>
      <c r="G15" s="8">
        <v>930</v>
      </c>
      <c r="H15" s="8">
        <v>930</v>
      </c>
      <c r="I15" s="8">
        <v>170</v>
      </c>
      <c r="J15" s="8">
        <v>2040</v>
      </c>
      <c r="K15" s="24">
        <v>5500</v>
      </c>
      <c r="L15" s="24"/>
      <c r="M15" s="24">
        <v>5500</v>
      </c>
      <c r="N15" s="8">
        <f t="shared" si="0"/>
        <v>7540</v>
      </c>
      <c r="O15" s="48" t="s">
        <v>53</v>
      </c>
    </row>
    <row r="16" spans="1:15" s="3" customFormat="1" ht="45.75" customHeight="1">
      <c r="A16" s="8" t="s">
        <v>19</v>
      </c>
      <c r="B16" s="8">
        <f t="shared" si="1"/>
        <v>12</v>
      </c>
      <c r="C16" s="11" t="s">
        <v>54</v>
      </c>
      <c r="D16" s="12">
        <v>85.03999999999996</v>
      </c>
      <c r="E16" s="23" t="s">
        <v>55</v>
      </c>
      <c r="F16" s="26" t="s">
        <v>22</v>
      </c>
      <c r="G16" s="8"/>
      <c r="H16" s="8"/>
      <c r="I16" s="8"/>
      <c r="J16" s="8"/>
      <c r="K16" s="24">
        <v>5500</v>
      </c>
      <c r="L16" s="24"/>
      <c r="M16" s="24">
        <v>5500</v>
      </c>
      <c r="N16" s="8">
        <f t="shared" si="0"/>
        <v>5500</v>
      </c>
      <c r="O16" s="37" t="s">
        <v>56</v>
      </c>
    </row>
    <row r="17" spans="1:15" s="3" customFormat="1" ht="45.75" customHeight="1">
      <c r="A17" s="8" t="s">
        <v>19</v>
      </c>
      <c r="B17" s="8">
        <f t="shared" si="1"/>
        <v>13</v>
      </c>
      <c r="C17" s="11" t="s">
        <v>57</v>
      </c>
      <c r="D17" s="12">
        <v>68.08999999999992</v>
      </c>
      <c r="E17" s="23" t="s">
        <v>58</v>
      </c>
      <c r="F17" s="26" t="s">
        <v>22</v>
      </c>
      <c r="G17" s="27"/>
      <c r="H17" s="27"/>
      <c r="I17" s="8"/>
      <c r="J17" s="8"/>
      <c r="K17" s="24">
        <v>4500</v>
      </c>
      <c r="L17" s="24"/>
      <c r="M17" s="24">
        <v>4500</v>
      </c>
      <c r="N17" s="8">
        <f t="shared" si="0"/>
        <v>4500</v>
      </c>
      <c r="O17" s="37" t="s">
        <v>59</v>
      </c>
    </row>
    <row r="18" spans="1:15" s="3" customFormat="1" ht="39.75" customHeight="1">
      <c r="A18" s="14" t="s">
        <v>19</v>
      </c>
      <c r="B18" s="14"/>
      <c r="C18" s="15" t="s">
        <v>60</v>
      </c>
      <c r="D18" s="16"/>
      <c r="E18" s="28">
        <f>SUM(J5:J16)</f>
        <v>2040</v>
      </c>
      <c r="F18" s="29"/>
      <c r="G18" s="30" t="s">
        <v>61</v>
      </c>
      <c r="H18" s="30"/>
      <c r="I18" s="43">
        <f>SUM(M5:M17)</f>
        <v>88050</v>
      </c>
      <c r="J18" s="33"/>
      <c r="K18" s="16" t="s">
        <v>62</v>
      </c>
      <c r="L18" s="43">
        <f>E18+I18</f>
        <v>90090</v>
      </c>
      <c r="M18" s="33"/>
      <c r="N18" s="14"/>
      <c r="O18" s="49"/>
    </row>
    <row r="19" spans="1:15" s="3" customFormat="1" ht="66" customHeight="1">
      <c r="A19" s="8" t="s">
        <v>63</v>
      </c>
      <c r="B19" s="8">
        <f t="shared" si="1"/>
        <v>1</v>
      </c>
      <c r="C19" s="11" t="s">
        <v>64</v>
      </c>
      <c r="D19" s="10">
        <v>79.00999999999999</v>
      </c>
      <c r="E19" s="25" t="s">
        <v>65</v>
      </c>
      <c r="F19" s="24" t="s">
        <v>22</v>
      </c>
      <c r="G19" s="9">
        <v>455</v>
      </c>
      <c r="H19" s="24">
        <v>450</v>
      </c>
      <c r="I19" s="9">
        <f>2500-H19</f>
        <v>2050</v>
      </c>
      <c r="J19" s="9">
        <f>I19*12</f>
        <v>24600</v>
      </c>
      <c r="K19" s="24">
        <v>5000</v>
      </c>
      <c r="L19" s="24">
        <v>2400</v>
      </c>
      <c r="M19" s="24">
        <v>7400</v>
      </c>
      <c r="N19" s="8">
        <f aca="true" t="shared" si="2" ref="N18:N49">J19+M19</f>
        <v>32000</v>
      </c>
      <c r="O19" s="37" t="s">
        <v>66</v>
      </c>
    </row>
    <row r="20" spans="1:15" s="3" customFormat="1" ht="51.75" customHeight="1">
      <c r="A20" s="8" t="s">
        <v>63</v>
      </c>
      <c r="B20" s="8">
        <f t="shared" si="1"/>
        <v>2</v>
      </c>
      <c r="C20" s="11" t="s">
        <v>67</v>
      </c>
      <c r="D20" s="10">
        <v>85</v>
      </c>
      <c r="E20" s="25" t="s">
        <v>68</v>
      </c>
      <c r="F20" s="24" t="s">
        <v>22</v>
      </c>
      <c r="G20" s="8"/>
      <c r="H20" s="8"/>
      <c r="I20" s="8"/>
      <c r="J20" s="8"/>
      <c r="K20" s="24">
        <v>5500</v>
      </c>
      <c r="L20" s="24"/>
      <c r="M20" s="24">
        <v>5500</v>
      </c>
      <c r="N20" s="8">
        <f t="shared" si="2"/>
        <v>5500</v>
      </c>
      <c r="O20" s="31" t="s">
        <v>69</v>
      </c>
    </row>
    <row r="21" spans="1:15" s="3" customFormat="1" ht="159" customHeight="1">
      <c r="A21" s="8" t="s">
        <v>63</v>
      </c>
      <c r="B21" s="8">
        <f t="shared" si="1"/>
        <v>3</v>
      </c>
      <c r="C21" s="11" t="s">
        <v>70</v>
      </c>
      <c r="D21" s="10">
        <v>68.03999999999996</v>
      </c>
      <c r="E21" s="25" t="s">
        <v>71</v>
      </c>
      <c r="F21" s="24" t="s">
        <v>22</v>
      </c>
      <c r="G21" s="8"/>
      <c r="H21" s="8"/>
      <c r="I21" s="8"/>
      <c r="J21" s="8"/>
      <c r="K21" s="24">
        <v>4500</v>
      </c>
      <c r="L21" s="24">
        <v>6740</v>
      </c>
      <c r="M21" s="24">
        <v>11240</v>
      </c>
      <c r="N21" s="8">
        <f t="shared" si="2"/>
        <v>11240</v>
      </c>
      <c r="O21" s="31" t="s">
        <v>72</v>
      </c>
    </row>
    <row r="22" spans="1:15" s="3" customFormat="1" ht="84" customHeight="1">
      <c r="A22" s="8" t="s">
        <v>63</v>
      </c>
      <c r="B22" s="8">
        <f t="shared" si="1"/>
        <v>4</v>
      </c>
      <c r="C22" s="9" t="s">
        <v>73</v>
      </c>
      <c r="D22" s="10">
        <v>67</v>
      </c>
      <c r="E22" s="25" t="s">
        <v>74</v>
      </c>
      <c r="F22" s="24" t="s">
        <v>52</v>
      </c>
      <c r="G22" s="9">
        <v>105</v>
      </c>
      <c r="H22" s="24">
        <v>100</v>
      </c>
      <c r="I22" s="24">
        <v>1000</v>
      </c>
      <c r="J22" s="24">
        <v>12000</v>
      </c>
      <c r="K22" s="24">
        <v>4500</v>
      </c>
      <c r="L22" s="24">
        <v>2350</v>
      </c>
      <c r="M22" s="24">
        <v>6850</v>
      </c>
      <c r="N22" s="8">
        <f t="shared" si="2"/>
        <v>18850</v>
      </c>
      <c r="O22" s="38" t="s">
        <v>75</v>
      </c>
    </row>
    <row r="23" spans="1:15" s="3" customFormat="1" ht="78.75" customHeight="1">
      <c r="A23" s="8" t="s">
        <v>63</v>
      </c>
      <c r="B23" s="8">
        <f t="shared" si="1"/>
        <v>5</v>
      </c>
      <c r="C23" s="9" t="s">
        <v>76</v>
      </c>
      <c r="D23" s="10">
        <v>66</v>
      </c>
      <c r="E23" s="25" t="s">
        <v>77</v>
      </c>
      <c r="F23" s="24" t="s">
        <v>52</v>
      </c>
      <c r="G23" s="9">
        <v>300</v>
      </c>
      <c r="H23" s="24">
        <v>300</v>
      </c>
      <c r="I23" s="24">
        <v>800</v>
      </c>
      <c r="J23" s="24">
        <v>9600</v>
      </c>
      <c r="K23" s="24">
        <v>4500</v>
      </c>
      <c r="L23" s="24">
        <v>90</v>
      </c>
      <c r="M23" s="24">
        <v>4590</v>
      </c>
      <c r="N23" s="8">
        <f t="shared" si="2"/>
        <v>14190</v>
      </c>
      <c r="O23" s="38" t="s">
        <v>78</v>
      </c>
    </row>
    <row r="24" spans="1:15" s="3" customFormat="1" ht="48" customHeight="1">
      <c r="A24" s="8" t="s">
        <v>63</v>
      </c>
      <c r="B24" s="8">
        <f t="shared" si="1"/>
        <v>6</v>
      </c>
      <c r="C24" s="11" t="s">
        <v>79</v>
      </c>
      <c r="D24" s="10">
        <v>69.01999999999998</v>
      </c>
      <c r="E24" s="31" t="s">
        <v>80</v>
      </c>
      <c r="F24" s="9" t="s">
        <v>52</v>
      </c>
      <c r="G24" s="9">
        <v>450</v>
      </c>
      <c r="H24" s="24">
        <v>450</v>
      </c>
      <c r="I24" s="24">
        <v>650</v>
      </c>
      <c r="J24" s="24">
        <v>7800</v>
      </c>
      <c r="K24" s="24"/>
      <c r="L24" s="24"/>
      <c r="M24" s="24"/>
      <c r="N24" s="8">
        <f t="shared" si="2"/>
        <v>7800</v>
      </c>
      <c r="O24" s="31"/>
    </row>
    <row r="25" spans="1:15" s="3" customFormat="1" ht="57" customHeight="1">
      <c r="A25" s="8" t="s">
        <v>63</v>
      </c>
      <c r="B25" s="8">
        <f t="shared" si="1"/>
        <v>7</v>
      </c>
      <c r="C25" s="11" t="s">
        <v>81</v>
      </c>
      <c r="D25" s="10">
        <v>56.08999999999992</v>
      </c>
      <c r="E25" s="25" t="s">
        <v>82</v>
      </c>
      <c r="F25" s="32" t="s">
        <v>83</v>
      </c>
      <c r="G25" s="8"/>
      <c r="H25" s="8"/>
      <c r="I25" s="8"/>
      <c r="J25" s="8"/>
      <c r="K25" s="24">
        <v>830</v>
      </c>
      <c r="L25" s="24"/>
      <c r="M25" s="24">
        <v>830</v>
      </c>
      <c r="N25" s="8">
        <f t="shared" si="2"/>
        <v>830</v>
      </c>
      <c r="O25" s="9" t="s">
        <v>84</v>
      </c>
    </row>
    <row r="26" spans="1:15" s="3" customFormat="1" ht="43.5" customHeight="1">
      <c r="A26" s="14" t="s">
        <v>63</v>
      </c>
      <c r="B26" s="14"/>
      <c r="C26" s="16" t="s">
        <v>60</v>
      </c>
      <c r="D26" s="16"/>
      <c r="E26" s="33">
        <f>SUM(J19:J24)</f>
        <v>54000</v>
      </c>
      <c r="F26" s="34"/>
      <c r="G26" s="35" t="s">
        <v>61</v>
      </c>
      <c r="H26" s="35"/>
      <c r="I26" s="44">
        <f>SUM(M19:M25)</f>
        <v>36410</v>
      </c>
      <c r="J26" s="45"/>
      <c r="K26" s="46" t="s">
        <v>62</v>
      </c>
      <c r="L26" s="44">
        <f>E26+I26</f>
        <v>90410</v>
      </c>
      <c r="M26" s="45"/>
      <c r="N26" s="14"/>
      <c r="O26" s="45"/>
    </row>
    <row r="27" spans="1:15" s="3" customFormat="1" ht="57" customHeight="1">
      <c r="A27" s="8" t="s">
        <v>85</v>
      </c>
      <c r="B27" s="8">
        <f t="shared" si="1"/>
        <v>1</v>
      </c>
      <c r="C27" s="11" t="s">
        <v>86</v>
      </c>
      <c r="D27" s="10">
        <v>73</v>
      </c>
      <c r="E27" s="25" t="s">
        <v>87</v>
      </c>
      <c r="F27" s="24" t="s">
        <v>22</v>
      </c>
      <c r="G27" s="8"/>
      <c r="H27" s="8"/>
      <c r="I27" s="8"/>
      <c r="J27" s="8"/>
      <c r="K27" s="24">
        <v>5000</v>
      </c>
      <c r="L27" s="24">
        <v>80</v>
      </c>
      <c r="M27" s="24">
        <v>5080</v>
      </c>
      <c r="N27" s="8">
        <f t="shared" si="2"/>
        <v>5080</v>
      </c>
      <c r="O27" s="31" t="s">
        <v>88</v>
      </c>
    </row>
    <row r="28" spans="1:15" s="3" customFormat="1" ht="42.75" customHeight="1">
      <c r="A28" s="8" t="s">
        <v>85</v>
      </c>
      <c r="B28" s="8">
        <f t="shared" si="1"/>
        <v>2</v>
      </c>
      <c r="C28" s="17" t="s">
        <v>89</v>
      </c>
      <c r="D28" s="10">
        <v>67.03999999999996</v>
      </c>
      <c r="E28" s="36" t="s">
        <v>90</v>
      </c>
      <c r="F28" s="17" t="s">
        <v>52</v>
      </c>
      <c r="G28" s="9">
        <v>652</v>
      </c>
      <c r="H28" s="24">
        <v>650</v>
      </c>
      <c r="I28" s="24">
        <v>450</v>
      </c>
      <c r="J28" s="24">
        <v>5400</v>
      </c>
      <c r="K28" s="24"/>
      <c r="L28" s="24"/>
      <c r="M28" s="24"/>
      <c r="N28" s="8">
        <f t="shared" si="2"/>
        <v>5400</v>
      </c>
      <c r="O28" s="8"/>
    </row>
    <row r="29" spans="1:15" s="3" customFormat="1" ht="42.75" customHeight="1">
      <c r="A29" s="8" t="s">
        <v>85</v>
      </c>
      <c r="B29" s="8">
        <f t="shared" si="1"/>
        <v>3</v>
      </c>
      <c r="C29" s="17" t="s">
        <v>91</v>
      </c>
      <c r="D29" s="10">
        <v>63.09999999999991</v>
      </c>
      <c r="E29" s="36" t="s">
        <v>92</v>
      </c>
      <c r="F29" s="17" t="s">
        <v>22</v>
      </c>
      <c r="G29" s="9">
        <v>1308.36</v>
      </c>
      <c r="H29" s="24">
        <v>1300</v>
      </c>
      <c r="I29" s="24">
        <v>1200</v>
      </c>
      <c r="J29" s="24">
        <v>14400</v>
      </c>
      <c r="K29" s="24"/>
      <c r="L29" s="24"/>
      <c r="M29" s="24"/>
      <c r="N29" s="8">
        <f t="shared" si="2"/>
        <v>14400</v>
      </c>
      <c r="O29" s="8"/>
    </row>
    <row r="30" spans="1:15" s="3" customFormat="1" ht="48" customHeight="1">
      <c r="A30" s="8" t="s">
        <v>85</v>
      </c>
      <c r="B30" s="8">
        <f t="shared" si="1"/>
        <v>4</v>
      </c>
      <c r="C30" s="18" t="s">
        <v>93</v>
      </c>
      <c r="D30" s="10">
        <v>63.07999999999993</v>
      </c>
      <c r="E30" s="36" t="s">
        <v>94</v>
      </c>
      <c r="F30" s="17" t="s">
        <v>22</v>
      </c>
      <c r="G30" s="9">
        <v>1606.72</v>
      </c>
      <c r="H30" s="24">
        <v>1600</v>
      </c>
      <c r="I30" s="24">
        <v>900</v>
      </c>
      <c r="J30" s="24">
        <v>10800</v>
      </c>
      <c r="K30" s="24"/>
      <c r="L30" s="24"/>
      <c r="M30" s="24"/>
      <c r="N30" s="8">
        <f t="shared" si="2"/>
        <v>10800</v>
      </c>
      <c r="O30" s="8"/>
    </row>
    <row r="31" spans="1:15" s="3" customFormat="1" ht="37.5" customHeight="1">
      <c r="A31" s="8" t="s">
        <v>85</v>
      </c>
      <c r="B31" s="8">
        <f t="shared" si="1"/>
        <v>5</v>
      </c>
      <c r="C31" s="17" t="s">
        <v>95</v>
      </c>
      <c r="D31" s="10">
        <v>49.09999999999991</v>
      </c>
      <c r="E31" s="36" t="s">
        <v>96</v>
      </c>
      <c r="F31" s="8" t="s">
        <v>97</v>
      </c>
      <c r="G31" s="8"/>
      <c r="H31" s="8"/>
      <c r="I31" s="8"/>
      <c r="J31" s="8">
        <v>10000</v>
      </c>
      <c r="K31" s="24"/>
      <c r="L31" s="24"/>
      <c r="M31" s="24"/>
      <c r="N31" s="8">
        <f t="shared" si="2"/>
        <v>10000</v>
      </c>
      <c r="O31" s="8"/>
    </row>
    <row r="32" spans="1:15" s="3" customFormat="1" ht="36" customHeight="1">
      <c r="A32" s="14" t="s">
        <v>85</v>
      </c>
      <c r="B32" s="14"/>
      <c r="C32" s="16" t="s">
        <v>60</v>
      </c>
      <c r="D32" s="16"/>
      <c r="E32" s="33">
        <f>SUM(J27:J31)</f>
        <v>40600</v>
      </c>
      <c r="F32" s="34"/>
      <c r="G32" s="35" t="s">
        <v>61</v>
      </c>
      <c r="H32" s="35"/>
      <c r="I32" s="44">
        <f>SUM(M27:M31)</f>
        <v>5080</v>
      </c>
      <c r="J32" s="45"/>
      <c r="K32" s="46" t="s">
        <v>62</v>
      </c>
      <c r="L32" s="44">
        <f>E32+I32</f>
        <v>45680</v>
      </c>
      <c r="M32" s="45"/>
      <c r="N32" s="14"/>
      <c r="O32" s="45"/>
    </row>
    <row r="33" spans="1:15" s="3" customFormat="1" ht="36" customHeight="1">
      <c r="A33" s="8" t="s">
        <v>98</v>
      </c>
      <c r="B33" s="8">
        <f t="shared" si="1"/>
        <v>1</v>
      </c>
      <c r="C33" s="11" t="s">
        <v>99</v>
      </c>
      <c r="D33" s="10">
        <v>83.05999999999995</v>
      </c>
      <c r="E33" s="37" t="s">
        <v>100</v>
      </c>
      <c r="F33" s="11" t="s">
        <v>52</v>
      </c>
      <c r="G33" s="9">
        <v>193</v>
      </c>
      <c r="H33" s="24">
        <v>190</v>
      </c>
      <c r="I33" s="24">
        <v>910</v>
      </c>
      <c r="J33" s="24">
        <v>10920</v>
      </c>
      <c r="K33" s="24"/>
      <c r="L33" s="24"/>
      <c r="M33" s="24"/>
      <c r="N33" s="8">
        <f t="shared" si="2"/>
        <v>10920</v>
      </c>
      <c r="O33" s="8"/>
    </row>
    <row r="34" spans="1:15" s="3" customFormat="1" ht="36" customHeight="1">
      <c r="A34" s="8" t="s">
        <v>98</v>
      </c>
      <c r="B34" s="8">
        <f t="shared" si="1"/>
        <v>2</v>
      </c>
      <c r="C34" s="11" t="s">
        <v>101</v>
      </c>
      <c r="D34" s="10">
        <v>66.00999999999999</v>
      </c>
      <c r="E34" s="37" t="s">
        <v>102</v>
      </c>
      <c r="F34" s="11" t="s">
        <v>52</v>
      </c>
      <c r="G34" s="9">
        <v>449</v>
      </c>
      <c r="H34" s="24">
        <v>440</v>
      </c>
      <c r="I34" s="24">
        <v>660</v>
      </c>
      <c r="J34" s="24">
        <v>7920</v>
      </c>
      <c r="K34" s="24"/>
      <c r="L34" s="24"/>
      <c r="M34" s="24"/>
      <c r="N34" s="8">
        <f t="shared" si="2"/>
        <v>7920</v>
      </c>
      <c r="O34" s="8"/>
    </row>
    <row r="35" spans="1:15" s="3" customFormat="1" ht="36" customHeight="1">
      <c r="A35" s="8" t="s">
        <v>98</v>
      </c>
      <c r="B35" s="8">
        <f t="shared" si="1"/>
        <v>3</v>
      </c>
      <c r="C35" s="11" t="s">
        <v>103</v>
      </c>
      <c r="D35" s="10">
        <v>72.08999999999992</v>
      </c>
      <c r="E35" s="37" t="s">
        <v>104</v>
      </c>
      <c r="F35" s="11" t="s">
        <v>52</v>
      </c>
      <c r="G35" s="9">
        <v>108</v>
      </c>
      <c r="H35" s="24">
        <v>100</v>
      </c>
      <c r="I35" s="24">
        <v>1000</v>
      </c>
      <c r="J35" s="24">
        <v>12000</v>
      </c>
      <c r="K35" s="24"/>
      <c r="L35" s="24"/>
      <c r="M35" s="24"/>
      <c r="N35" s="8">
        <f t="shared" si="2"/>
        <v>12000</v>
      </c>
      <c r="O35" s="8"/>
    </row>
    <row r="36" spans="1:15" s="3" customFormat="1" ht="36" customHeight="1">
      <c r="A36" s="14" t="s">
        <v>98</v>
      </c>
      <c r="B36" s="14"/>
      <c r="C36" s="16" t="s">
        <v>60</v>
      </c>
      <c r="D36" s="16"/>
      <c r="E36" s="33">
        <f>SUM(J33:J35)</f>
        <v>30840</v>
      </c>
      <c r="F36" s="34"/>
      <c r="G36" s="35" t="s">
        <v>61</v>
      </c>
      <c r="H36" s="35"/>
      <c r="I36" s="44">
        <f>SUM(M33:M35)</f>
        <v>0</v>
      </c>
      <c r="J36" s="45"/>
      <c r="K36" s="46" t="s">
        <v>62</v>
      </c>
      <c r="L36" s="44">
        <f>E36+I36</f>
        <v>30840</v>
      </c>
      <c r="M36" s="45"/>
      <c r="N36" s="14"/>
      <c r="O36" s="45"/>
    </row>
    <row r="37" spans="1:15" s="3" customFormat="1" ht="59.25" customHeight="1">
      <c r="A37" s="8" t="s">
        <v>105</v>
      </c>
      <c r="B37" s="8">
        <f t="shared" si="1"/>
        <v>1</v>
      </c>
      <c r="C37" s="9" t="s">
        <v>106</v>
      </c>
      <c r="D37" s="10">
        <v>53.1099999999999</v>
      </c>
      <c r="E37" s="25" t="s">
        <v>107</v>
      </c>
      <c r="F37" s="24" t="s">
        <v>22</v>
      </c>
      <c r="G37" s="8"/>
      <c r="H37" s="8"/>
      <c r="I37" s="8"/>
      <c r="J37" s="8"/>
      <c r="K37" s="24">
        <v>4000</v>
      </c>
      <c r="L37" s="24">
        <v>1820</v>
      </c>
      <c r="M37" s="24">
        <v>5820</v>
      </c>
      <c r="N37" s="8">
        <f t="shared" si="2"/>
        <v>5820</v>
      </c>
      <c r="O37" s="38" t="s">
        <v>108</v>
      </c>
    </row>
    <row r="38" spans="1:15" s="3" customFormat="1" ht="66.75" customHeight="1">
      <c r="A38" s="8" t="s">
        <v>105</v>
      </c>
      <c r="B38" s="8">
        <f t="shared" si="1"/>
        <v>2</v>
      </c>
      <c r="C38" s="9" t="s">
        <v>109</v>
      </c>
      <c r="D38" s="10">
        <v>67.05999999999995</v>
      </c>
      <c r="E38" s="25" t="s">
        <v>110</v>
      </c>
      <c r="F38" s="24" t="s">
        <v>22</v>
      </c>
      <c r="G38" s="8"/>
      <c r="H38" s="8"/>
      <c r="I38" s="8"/>
      <c r="J38" s="8"/>
      <c r="K38" s="24">
        <v>4500</v>
      </c>
      <c r="L38" s="24">
        <v>180</v>
      </c>
      <c r="M38" s="24">
        <v>4680</v>
      </c>
      <c r="N38" s="8">
        <f t="shared" si="2"/>
        <v>4680</v>
      </c>
      <c r="O38" s="38" t="s">
        <v>111</v>
      </c>
    </row>
    <row r="39" spans="1:15" s="3" customFormat="1" ht="66.75" customHeight="1">
      <c r="A39" s="8" t="s">
        <v>105</v>
      </c>
      <c r="B39" s="8">
        <f t="shared" si="1"/>
        <v>3</v>
      </c>
      <c r="C39" s="9" t="s">
        <v>112</v>
      </c>
      <c r="D39" s="10">
        <v>84.02999999999997</v>
      </c>
      <c r="E39" s="25" t="s">
        <v>113</v>
      </c>
      <c r="F39" s="24" t="s">
        <v>22</v>
      </c>
      <c r="G39" s="8"/>
      <c r="H39" s="8"/>
      <c r="I39" s="8"/>
      <c r="J39" s="8"/>
      <c r="K39" s="24">
        <v>5500</v>
      </c>
      <c r="L39" s="24">
        <v>20</v>
      </c>
      <c r="M39" s="24">
        <v>5520</v>
      </c>
      <c r="N39" s="8">
        <f t="shared" si="2"/>
        <v>5520</v>
      </c>
      <c r="O39" s="38" t="s">
        <v>114</v>
      </c>
    </row>
    <row r="40" spans="1:15" s="3" customFormat="1" ht="69.75" customHeight="1">
      <c r="A40" s="8" t="s">
        <v>105</v>
      </c>
      <c r="B40" s="8">
        <f t="shared" si="1"/>
        <v>4</v>
      </c>
      <c r="C40" s="9" t="s">
        <v>115</v>
      </c>
      <c r="D40" s="10">
        <v>89.03999999999996</v>
      </c>
      <c r="E40" s="25" t="s">
        <v>116</v>
      </c>
      <c r="F40" s="24" t="s">
        <v>22</v>
      </c>
      <c r="G40" s="8"/>
      <c r="H40" s="8"/>
      <c r="I40" s="8"/>
      <c r="J40" s="8"/>
      <c r="K40" s="24">
        <v>5500</v>
      </c>
      <c r="L40" s="24">
        <v>120</v>
      </c>
      <c r="M40" s="24">
        <v>5620</v>
      </c>
      <c r="N40" s="8">
        <f t="shared" si="2"/>
        <v>5620</v>
      </c>
      <c r="O40" s="38" t="s">
        <v>117</v>
      </c>
    </row>
    <row r="41" spans="1:15" s="3" customFormat="1" ht="93" customHeight="1">
      <c r="A41" s="8" t="s">
        <v>105</v>
      </c>
      <c r="B41" s="8">
        <f t="shared" si="1"/>
        <v>5</v>
      </c>
      <c r="C41" s="9" t="s">
        <v>118</v>
      </c>
      <c r="D41" s="10">
        <v>83.1099999999999</v>
      </c>
      <c r="E41" s="25" t="s">
        <v>119</v>
      </c>
      <c r="F41" s="24" t="s">
        <v>22</v>
      </c>
      <c r="G41" s="8"/>
      <c r="H41" s="8"/>
      <c r="I41" s="8"/>
      <c r="J41" s="8"/>
      <c r="K41" s="24">
        <v>5500</v>
      </c>
      <c r="L41" s="24">
        <v>1200</v>
      </c>
      <c r="M41" s="24">
        <v>6700</v>
      </c>
      <c r="N41" s="8">
        <f t="shared" si="2"/>
        <v>6700</v>
      </c>
      <c r="O41" s="31" t="s">
        <v>120</v>
      </c>
    </row>
    <row r="42" spans="1:15" s="3" customFormat="1" ht="70.5" customHeight="1">
      <c r="A42" s="8" t="s">
        <v>105</v>
      </c>
      <c r="B42" s="8">
        <f t="shared" si="1"/>
        <v>6</v>
      </c>
      <c r="C42" s="9" t="s">
        <v>121</v>
      </c>
      <c r="D42" s="10">
        <v>85</v>
      </c>
      <c r="E42" s="25" t="s">
        <v>122</v>
      </c>
      <c r="F42" s="24" t="s">
        <v>22</v>
      </c>
      <c r="G42" s="8"/>
      <c r="H42" s="8"/>
      <c r="I42" s="8"/>
      <c r="J42" s="8"/>
      <c r="K42" s="24">
        <v>5500</v>
      </c>
      <c r="L42" s="24"/>
      <c r="M42" s="24">
        <v>5500</v>
      </c>
      <c r="N42" s="8">
        <f t="shared" si="2"/>
        <v>5500</v>
      </c>
      <c r="O42" s="38" t="s">
        <v>123</v>
      </c>
    </row>
    <row r="43" spans="1:15" s="3" customFormat="1" ht="66" customHeight="1">
      <c r="A43" s="8" t="s">
        <v>105</v>
      </c>
      <c r="B43" s="8">
        <f t="shared" si="1"/>
        <v>7</v>
      </c>
      <c r="C43" s="8" t="s">
        <v>124</v>
      </c>
      <c r="D43" s="10">
        <v>70.07999999999993</v>
      </c>
      <c r="E43" s="25" t="s">
        <v>125</v>
      </c>
      <c r="F43" s="24" t="s">
        <v>52</v>
      </c>
      <c r="G43" s="8">
        <v>308</v>
      </c>
      <c r="H43" s="8">
        <v>300</v>
      </c>
      <c r="I43" s="8">
        <v>800</v>
      </c>
      <c r="J43" s="8">
        <v>9600</v>
      </c>
      <c r="K43" s="24">
        <v>10000</v>
      </c>
      <c r="L43" s="24">
        <v>2400</v>
      </c>
      <c r="M43" s="24">
        <v>12400</v>
      </c>
      <c r="N43" s="8">
        <f t="shared" si="2"/>
        <v>22000</v>
      </c>
      <c r="O43" s="31" t="s">
        <v>126</v>
      </c>
    </row>
    <row r="44" spans="1:15" s="3" customFormat="1" ht="69" customHeight="1">
      <c r="A44" s="8" t="s">
        <v>105</v>
      </c>
      <c r="B44" s="8">
        <f t="shared" si="1"/>
        <v>8</v>
      </c>
      <c r="C44" s="9" t="s">
        <v>127</v>
      </c>
      <c r="D44" s="10">
        <v>84.1099999999999</v>
      </c>
      <c r="E44" s="25" t="s">
        <v>128</v>
      </c>
      <c r="F44" s="24" t="s">
        <v>22</v>
      </c>
      <c r="G44" s="8"/>
      <c r="H44" s="8"/>
      <c r="I44" s="8"/>
      <c r="J44" s="8"/>
      <c r="K44" s="24">
        <v>5500</v>
      </c>
      <c r="L44" s="24">
        <v>600</v>
      </c>
      <c r="M44" s="24">
        <v>6100</v>
      </c>
      <c r="N44" s="8">
        <f t="shared" si="2"/>
        <v>6100</v>
      </c>
      <c r="O44" s="38" t="s">
        <v>129</v>
      </c>
    </row>
    <row r="45" spans="1:15" s="3" customFormat="1" ht="79.5" customHeight="1">
      <c r="A45" s="8" t="s">
        <v>105</v>
      </c>
      <c r="B45" s="8">
        <f t="shared" si="1"/>
        <v>9</v>
      </c>
      <c r="C45" s="9" t="s">
        <v>130</v>
      </c>
      <c r="D45" s="10">
        <v>71.1099999999999</v>
      </c>
      <c r="E45" s="25" t="s">
        <v>131</v>
      </c>
      <c r="F45" s="24" t="s">
        <v>22</v>
      </c>
      <c r="G45" s="8"/>
      <c r="H45" s="8"/>
      <c r="I45" s="8"/>
      <c r="J45" s="8"/>
      <c r="K45" s="24">
        <v>5000</v>
      </c>
      <c r="L45" s="24">
        <v>310</v>
      </c>
      <c r="M45" s="24">
        <v>5310</v>
      </c>
      <c r="N45" s="8">
        <f t="shared" si="2"/>
        <v>5310</v>
      </c>
      <c r="O45" s="38" t="s">
        <v>132</v>
      </c>
    </row>
    <row r="46" spans="1:15" s="3" customFormat="1" ht="42" customHeight="1">
      <c r="A46" s="8" t="s">
        <v>105</v>
      </c>
      <c r="B46" s="8">
        <f t="shared" si="1"/>
        <v>10</v>
      </c>
      <c r="C46" s="9" t="s">
        <v>133</v>
      </c>
      <c r="D46" s="19">
        <v>57</v>
      </c>
      <c r="E46" s="38" t="s">
        <v>134</v>
      </c>
      <c r="F46" s="9" t="s">
        <v>97</v>
      </c>
      <c r="G46" s="8">
        <v>0</v>
      </c>
      <c r="H46" s="8"/>
      <c r="I46" s="8"/>
      <c r="J46" s="8">
        <v>10000</v>
      </c>
      <c r="K46" s="24"/>
      <c r="L46" s="24"/>
      <c r="M46" s="24"/>
      <c r="N46" s="8">
        <f t="shared" si="2"/>
        <v>10000</v>
      </c>
      <c r="O46" s="50"/>
    </row>
    <row r="47" spans="1:15" s="3" customFormat="1" ht="43.5" customHeight="1">
      <c r="A47" s="14" t="s">
        <v>105</v>
      </c>
      <c r="B47" s="14"/>
      <c r="C47" s="16" t="s">
        <v>60</v>
      </c>
      <c r="D47" s="16"/>
      <c r="E47" s="33">
        <f>SUM(J37:J46)</f>
        <v>19600</v>
      </c>
      <c r="F47" s="33"/>
      <c r="G47" s="35" t="s">
        <v>61</v>
      </c>
      <c r="H47" s="35"/>
      <c r="I47" s="44">
        <f>SUM(M37:M46)</f>
        <v>57650</v>
      </c>
      <c r="J47" s="45"/>
      <c r="K47" s="46" t="s">
        <v>62</v>
      </c>
      <c r="L47" s="44">
        <f>E47+I47</f>
        <v>77250</v>
      </c>
      <c r="M47" s="45"/>
      <c r="N47" s="14"/>
      <c r="O47" s="45"/>
    </row>
    <row r="48" spans="1:15" s="3" customFormat="1" ht="93" customHeight="1">
      <c r="A48" s="8" t="s">
        <v>135</v>
      </c>
      <c r="B48" s="8">
        <f>B47+1</f>
        <v>1</v>
      </c>
      <c r="C48" s="20" t="s">
        <v>136</v>
      </c>
      <c r="D48" s="12">
        <v>78.1099999999999</v>
      </c>
      <c r="E48" s="39" t="s">
        <v>137</v>
      </c>
      <c r="F48" s="40" t="s">
        <v>22</v>
      </c>
      <c r="G48" s="8"/>
      <c r="H48" s="8"/>
      <c r="I48" s="8"/>
      <c r="J48" s="8"/>
      <c r="K48" s="24">
        <v>5000</v>
      </c>
      <c r="L48" s="24">
        <v>730</v>
      </c>
      <c r="M48" s="24">
        <v>5730</v>
      </c>
      <c r="N48" s="8">
        <f t="shared" si="2"/>
        <v>5730</v>
      </c>
      <c r="O48" s="51" t="s">
        <v>138</v>
      </c>
    </row>
    <row r="49" spans="1:15" s="3" customFormat="1" ht="43.5" customHeight="1">
      <c r="A49" s="14" t="s">
        <v>135</v>
      </c>
      <c r="B49" s="14"/>
      <c r="C49" s="16" t="s">
        <v>60</v>
      </c>
      <c r="D49" s="16"/>
      <c r="E49" s="33">
        <f>SUM(J48:J48)</f>
        <v>0</v>
      </c>
      <c r="F49" s="34"/>
      <c r="G49" s="35" t="s">
        <v>61</v>
      </c>
      <c r="H49" s="35"/>
      <c r="I49" s="44">
        <f>SUM(M48:M48)</f>
        <v>5730</v>
      </c>
      <c r="J49" s="45"/>
      <c r="K49" s="46" t="s">
        <v>62</v>
      </c>
      <c r="L49" s="44">
        <f>E49+I49</f>
        <v>5730</v>
      </c>
      <c r="M49" s="45"/>
      <c r="N49" s="14"/>
      <c r="O49" s="45"/>
    </row>
    <row r="50" spans="1:15" s="3" customFormat="1" ht="37.5" customHeight="1">
      <c r="A50" s="8" t="s">
        <v>139</v>
      </c>
      <c r="B50" s="8">
        <f aca="true" t="shared" si="3" ref="B49:B68">B49+1</f>
        <v>1</v>
      </c>
      <c r="C50" s="9" t="s">
        <v>140</v>
      </c>
      <c r="D50" s="10">
        <v>91.04999999999995</v>
      </c>
      <c r="E50" s="25" t="s">
        <v>141</v>
      </c>
      <c r="F50" s="24" t="s">
        <v>22</v>
      </c>
      <c r="G50" s="8"/>
      <c r="H50" s="8"/>
      <c r="I50" s="8"/>
      <c r="J50" s="8"/>
      <c r="K50" s="24">
        <v>6000</v>
      </c>
      <c r="L50" s="24">
        <v>50</v>
      </c>
      <c r="M50" s="24">
        <v>6050</v>
      </c>
      <c r="N50" s="8">
        <f aca="true" t="shared" si="4" ref="N49:N79">J50+M50</f>
        <v>6050</v>
      </c>
      <c r="O50" s="38" t="s">
        <v>142</v>
      </c>
    </row>
    <row r="51" spans="1:15" s="3" customFormat="1" ht="37.5" customHeight="1">
      <c r="A51" s="8" t="s">
        <v>139</v>
      </c>
      <c r="B51" s="8">
        <f t="shared" si="3"/>
        <v>2</v>
      </c>
      <c r="C51" s="9" t="s">
        <v>143</v>
      </c>
      <c r="D51" s="10">
        <v>72.1099999999999</v>
      </c>
      <c r="E51" s="25" t="s">
        <v>144</v>
      </c>
      <c r="F51" s="24" t="s">
        <v>22</v>
      </c>
      <c r="G51" s="8"/>
      <c r="H51" s="8"/>
      <c r="I51" s="8"/>
      <c r="J51" s="8"/>
      <c r="K51" s="24">
        <v>5000</v>
      </c>
      <c r="L51" s="24"/>
      <c r="M51" s="24">
        <v>5000</v>
      </c>
      <c r="N51" s="8">
        <f t="shared" si="4"/>
        <v>5000</v>
      </c>
      <c r="O51" s="38" t="s">
        <v>145</v>
      </c>
    </row>
    <row r="52" spans="1:15" s="3" customFormat="1" ht="37.5" customHeight="1">
      <c r="A52" s="8" t="s">
        <v>139</v>
      </c>
      <c r="B52" s="8">
        <f t="shared" si="3"/>
        <v>3</v>
      </c>
      <c r="C52" s="9" t="s">
        <v>146</v>
      </c>
      <c r="D52" s="12">
        <v>84.08999999999992</v>
      </c>
      <c r="E52" s="23" t="s">
        <v>147</v>
      </c>
      <c r="F52" s="26" t="s">
        <v>52</v>
      </c>
      <c r="G52" s="9">
        <v>140</v>
      </c>
      <c r="H52" s="24">
        <v>140</v>
      </c>
      <c r="I52" s="24">
        <v>960</v>
      </c>
      <c r="J52" s="24">
        <v>11520</v>
      </c>
      <c r="K52" s="24">
        <v>5500</v>
      </c>
      <c r="L52" s="24"/>
      <c r="M52" s="24">
        <v>5500</v>
      </c>
      <c r="N52" s="8">
        <f t="shared" si="4"/>
        <v>17020</v>
      </c>
      <c r="O52" s="38" t="s">
        <v>148</v>
      </c>
    </row>
    <row r="53" spans="1:15" s="3" customFormat="1" ht="37.5" customHeight="1">
      <c r="A53" s="8" t="s">
        <v>139</v>
      </c>
      <c r="B53" s="8">
        <f t="shared" si="3"/>
        <v>4</v>
      </c>
      <c r="C53" s="9" t="s">
        <v>149</v>
      </c>
      <c r="D53" s="12">
        <v>74.06999999999994</v>
      </c>
      <c r="E53" s="23" t="s">
        <v>147</v>
      </c>
      <c r="F53" s="26" t="s">
        <v>52</v>
      </c>
      <c r="G53" s="9">
        <v>108</v>
      </c>
      <c r="H53" s="24">
        <v>100</v>
      </c>
      <c r="I53" s="24">
        <v>1000</v>
      </c>
      <c r="J53" s="24">
        <v>12000</v>
      </c>
      <c r="K53" s="24">
        <v>5000</v>
      </c>
      <c r="L53" s="24"/>
      <c r="M53" s="24">
        <v>5000</v>
      </c>
      <c r="N53" s="8">
        <f t="shared" si="4"/>
        <v>17000</v>
      </c>
      <c r="O53" s="38" t="s">
        <v>148</v>
      </c>
    </row>
    <row r="54" spans="1:15" s="3" customFormat="1" ht="37.5" customHeight="1">
      <c r="A54" s="8" t="s">
        <v>139</v>
      </c>
      <c r="B54" s="8">
        <f t="shared" si="3"/>
        <v>5</v>
      </c>
      <c r="C54" s="8" t="s">
        <v>150</v>
      </c>
      <c r="D54" s="12">
        <v>67</v>
      </c>
      <c r="E54" s="31" t="s">
        <v>151</v>
      </c>
      <c r="F54" s="8" t="s">
        <v>22</v>
      </c>
      <c r="G54" s="8">
        <v>2349</v>
      </c>
      <c r="H54" s="41">
        <v>2340</v>
      </c>
      <c r="I54" s="24">
        <v>160</v>
      </c>
      <c r="J54" s="24">
        <v>1920</v>
      </c>
      <c r="K54" s="24"/>
      <c r="L54" s="24"/>
      <c r="M54" s="24"/>
      <c r="N54" s="8">
        <f t="shared" si="4"/>
        <v>1920</v>
      </c>
      <c r="O54" s="31"/>
    </row>
    <row r="55" spans="1:15" s="3" customFormat="1" ht="43.5" customHeight="1">
      <c r="A55" s="14" t="s">
        <v>139</v>
      </c>
      <c r="B55" s="14"/>
      <c r="C55" s="16" t="s">
        <v>60</v>
      </c>
      <c r="D55" s="16"/>
      <c r="E55" s="33">
        <f>SUM(J50:J54)</f>
        <v>25440</v>
      </c>
      <c r="F55" s="33"/>
      <c r="G55" s="35" t="s">
        <v>61</v>
      </c>
      <c r="H55" s="35"/>
      <c r="I55" s="44">
        <f>SUM(M50:M53)</f>
        <v>21550</v>
      </c>
      <c r="J55" s="45"/>
      <c r="K55" s="46" t="s">
        <v>62</v>
      </c>
      <c r="L55" s="44">
        <f>E55+I55</f>
        <v>46990</v>
      </c>
      <c r="M55" s="45"/>
      <c r="N55" s="14"/>
      <c r="O55" s="45"/>
    </row>
    <row r="56" spans="1:15" s="3" customFormat="1" ht="109.5" customHeight="1">
      <c r="A56" s="8" t="s">
        <v>152</v>
      </c>
      <c r="B56" s="8">
        <f t="shared" si="3"/>
        <v>1</v>
      </c>
      <c r="C56" s="21" t="s">
        <v>153</v>
      </c>
      <c r="D56" s="10">
        <v>89.01</v>
      </c>
      <c r="E56" s="25" t="s">
        <v>154</v>
      </c>
      <c r="F56" s="24" t="s">
        <v>22</v>
      </c>
      <c r="G56" s="8"/>
      <c r="H56" s="8"/>
      <c r="I56" s="8"/>
      <c r="J56" s="8"/>
      <c r="K56" s="24">
        <v>5500</v>
      </c>
      <c r="L56" s="24">
        <v>2090</v>
      </c>
      <c r="M56" s="24">
        <v>7590</v>
      </c>
      <c r="N56" s="8">
        <f t="shared" si="4"/>
        <v>7590</v>
      </c>
      <c r="O56" s="38" t="s">
        <v>155</v>
      </c>
    </row>
    <row r="57" spans="1:15" s="3" customFormat="1" ht="171" customHeight="1">
      <c r="A57" s="8" t="s">
        <v>152</v>
      </c>
      <c r="B57" s="8">
        <f t="shared" si="3"/>
        <v>2</v>
      </c>
      <c r="C57" s="9" t="s">
        <v>156</v>
      </c>
      <c r="D57" s="10">
        <v>85.01</v>
      </c>
      <c r="E57" s="25" t="s">
        <v>157</v>
      </c>
      <c r="F57" s="24" t="s">
        <v>22</v>
      </c>
      <c r="G57" s="8"/>
      <c r="H57" s="8"/>
      <c r="I57" s="8"/>
      <c r="J57" s="8"/>
      <c r="K57" s="24">
        <v>5500</v>
      </c>
      <c r="L57" s="24">
        <v>1930</v>
      </c>
      <c r="M57" s="24">
        <v>7430</v>
      </c>
      <c r="N57" s="8">
        <f t="shared" si="4"/>
        <v>7430</v>
      </c>
      <c r="O57" s="38" t="s">
        <v>158</v>
      </c>
    </row>
    <row r="58" spans="1:15" s="3" customFormat="1" ht="84" customHeight="1">
      <c r="A58" s="8" t="s">
        <v>152</v>
      </c>
      <c r="B58" s="8">
        <f t="shared" si="3"/>
        <v>3</v>
      </c>
      <c r="C58" s="9" t="s">
        <v>159</v>
      </c>
      <c r="D58" s="10">
        <v>83.03999999999996</v>
      </c>
      <c r="E58" s="25" t="s">
        <v>160</v>
      </c>
      <c r="F58" s="24" t="s">
        <v>22</v>
      </c>
      <c r="G58" s="8"/>
      <c r="H58" s="8"/>
      <c r="I58" s="8"/>
      <c r="J58" s="8"/>
      <c r="K58" s="24">
        <v>5500</v>
      </c>
      <c r="L58" s="24">
        <v>390</v>
      </c>
      <c r="M58" s="24">
        <v>5890</v>
      </c>
      <c r="N58" s="8">
        <f t="shared" si="4"/>
        <v>5890</v>
      </c>
      <c r="O58" s="38" t="s">
        <v>161</v>
      </c>
    </row>
    <row r="59" spans="1:15" s="3" customFormat="1" ht="54" customHeight="1">
      <c r="A59" s="8" t="s">
        <v>152</v>
      </c>
      <c r="B59" s="8">
        <f t="shared" si="3"/>
        <v>4</v>
      </c>
      <c r="C59" s="9" t="s">
        <v>162</v>
      </c>
      <c r="D59" s="10">
        <v>78.03999999999996</v>
      </c>
      <c r="E59" s="25" t="s">
        <v>163</v>
      </c>
      <c r="F59" s="24" t="s">
        <v>52</v>
      </c>
      <c r="G59" s="8">
        <v>112</v>
      </c>
      <c r="H59" s="8">
        <v>110</v>
      </c>
      <c r="I59" s="24">
        <v>990</v>
      </c>
      <c r="J59" s="24">
        <v>11880</v>
      </c>
      <c r="K59" s="24">
        <v>5000</v>
      </c>
      <c r="L59" s="24">
        <v>330</v>
      </c>
      <c r="M59" s="24">
        <v>5330</v>
      </c>
      <c r="N59" s="8">
        <f t="shared" si="4"/>
        <v>17210</v>
      </c>
      <c r="O59" s="38" t="s">
        <v>164</v>
      </c>
    </row>
    <row r="60" spans="1:15" s="3" customFormat="1" ht="72" customHeight="1">
      <c r="A60" s="8" t="s">
        <v>152</v>
      </c>
      <c r="B60" s="8">
        <f t="shared" si="3"/>
        <v>5</v>
      </c>
      <c r="C60" s="9" t="s">
        <v>165</v>
      </c>
      <c r="D60" s="10">
        <v>74.05999999999995</v>
      </c>
      <c r="E60" s="25" t="s">
        <v>166</v>
      </c>
      <c r="F60" s="24" t="s">
        <v>22</v>
      </c>
      <c r="G60" s="8"/>
      <c r="H60" s="8"/>
      <c r="I60" s="8"/>
      <c r="J60" s="8"/>
      <c r="K60" s="24">
        <v>5000</v>
      </c>
      <c r="L60" s="24"/>
      <c r="M60" s="24">
        <v>5000</v>
      </c>
      <c r="N60" s="8">
        <f t="shared" si="4"/>
        <v>5000</v>
      </c>
      <c r="O60" s="38" t="s">
        <v>167</v>
      </c>
    </row>
    <row r="61" spans="1:15" s="3" customFormat="1" ht="45.75" customHeight="1">
      <c r="A61" s="8" t="s">
        <v>152</v>
      </c>
      <c r="B61" s="8">
        <f t="shared" si="3"/>
        <v>6</v>
      </c>
      <c r="C61" s="18" t="s">
        <v>168</v>
      </c>
      <c r="D61" s="10">
        <v>64</v>
      </c>
      <c r="E61" s="25" t="s">
        <v>169</v>
      </c>
      <c r="F61" s="24" t="s">
        <v>22</v>
      </c>
      <c r="G61" s="8"/>
      <c r="H61" s="8"/>
      <c r="I61" s="8"/>
      <c r="J61" s="8"/>
      <c r="K61" s="24">
        <v>8000</v>
      </c>
      <c r="L61" s="24">
        <v>1200</v>
      </c>
      <c r="M61" s="24">
        <v>9200</v>
      </c>
      <c r="N61" s="8">
        <f t="shared" si="4"/>
        <v>9200</v>
      </c>
      <c r="O61" s="52" t="s">
        <v>170</v>
      </c>
    </row>
    <row r="62" spans="1:15" s="3" customFormat="1" ht="69" customHeight="1">
      <c r="A62" s="8" t="s">
        <v>152</v>
      </c>
      <c r="B62" s="8">
        <f t="shared" si="3"/>
        <v>7</v>
      </c>
      <c r="C62" s="9" t="s">
        <v>171</v>
      </c>
      <c r="D62" s="10">
        <v>71.03999999999996</v>
      </c>
      <c r="E62" s="25" t="s">
        <v>172</v>
      </c>
      <c r="F62" s="24" t="s">
        <v>22</v>
      </c>
      <c r="G62" s="8"/>
      <c r="H62" s="8"/>
      <c r="I62" s="8"/>
      <c r="J62" s="8"/>
      <c r="K62" s="24">
        <v>5000</v>
      </c>
      <c r="L62" s="24"/>
      <c r="M62" s="24">
        <v>5000</v>
      </c>
      <c r="N62" s="8">
        <f t="shared" si="4"/>
        <v>5000</v>
      </c>
      <c r="O62" s="38" t="s">
        <v>173</v>
      </c>
    </row>
    <row r="63" spans="1:15" s="3" customFormat="1" ht="69" customHeight="1">
      <c r="A63" s="8" t="s">
        <v>152</v>
      </c>
      <c r="B63" s="8">
        <f t="shared" si="3"/>
        <v>8</v>
      </c>
      <c r="C63" s="9" t="s">
        <v>174</v>
      </c>
      <c r="D63" s="10">
        <v>42.059999999999945</v>
      </c>
      <c r="E63" s="25" t="s">
        <v>175</v>
      </c>
      <c r="F63" s="24" t="s">
        <v>83</v>
      </c>
      <c r="G63" s="8"/>
      <c r="H63" s="8"/>
      <c r="I63" s="8"/>
      <c r="J63" s="8"/>
      <c r="K63" s="24">
        <v>4000</v>
      </c>
      <c r="L63" s="24"/>
      <c r="M63" s="24">
        <v>4000</v>
      </c>
      <c r="N63" s="8">
        <f t="shared" si="4"/>
        <v>4000</v>
      </c>
      <c r="O63" s="38" t="s">
        <v>176</v>
      </c>
    </row>
    <row r="64" spans="1:15" s="3" customFormat="1" ht="69" customHeight="1">
      <c r="A64" s="8" t="s">
        <v>152</v>
      </c>
      <c r="B64" s="8">
        <f t="shared" si="3"/>
        <v>9</v>
      </c>
      <c r="C64" s="9" t="s">
        <v>177</v>
      </c>
      <c r="D64" s="10">
        <v>60.039999999999964</v>
      </c>
      <c r="E64" s="25" t="s">
        <v>178</v>
      </c>
      <c r="F64" s="24" t="s">
        <v>22</v>
      </c>
      <c r="G64" s="8"/>
      <c r="H64" s="8"/>
      <c r="I64" s="8"/>
      <c r="J64" s="8"/>
      <c r="K64" s="24">
        <v>4500</v>
      </c>
      <c r="L64" s="24"/>
      <c r="M64" s="24">
        <v>4500</v>
      </c>
      <c r="N64" s="8">
        <f t="shared" si="4"/>
        <v>4500</v>
      </c>
      <c r="O64" s="38" t="s">
        <v>179</v>
      </c>
    </row>
    <row r="65" spans="1:15" s="3" customFormat="1" ht="43.5" customHeight="1">
      <c r="A65" s="14" t="s">
        <v>152</v>
      </c>
      <c r="B65" s="14"/>
      <c r="C65" s="16" t="s">
        <v>60</v>
      </c>
      <c r="D65" s="16"/>
      <c r="E65" s="33">
        <f>SUM(J56:J64)</f>
        <v>11880</v>
      </c>
      <c r="F65" s="33"/>
      <c r="G65" s="35" t="s">
        <v>61</v>
      </c>
      <c r="H65" s="35"/>
      <c r="I65" s="44">
        <f>SUM(M56:M64)</f>
        <v>53940</v>
      </c>
      <c r="J65" s="45"/>
      <c r="K65" s="46" t="s">
        <v>62</v>
      </c>
      <c r="L65" s="44">
        <f>E65+I65</f>
        <v>65820</v>
      </c>
      <c r="M65" s="45"/>
      <c r="N65" s="14"/>
      <c r="O65" s="45"/>
    </row>
    <row r="66" spans="1:15" s="3" customFormat="1" ht="42.75" customHeight="1">
      <c r="A66" s="8" t="s">
        <v>180</v>
      </c>
      <c r="B66" s="8">
        <f t="shared" si="3"/>
        <v>1</v>
      </c>
      <c r="C66" s="53" t="s">
        <v>181</v>
      </c>
      <c r="D66" s="10">
        <v>82.01</v>
      </c>
      <c r="E66" s="25" t="s">
        <v>182</v>
      </c>
      <c r="F66" s="24" t="s">
        <v>22</v>
      </c>
      <c r="G66" s="8"/>
      <c r="H66" s="8"/>
      <c r="I66" s="8"/>
      <c r="J66" s="8"/>
      <c r="K66" s="24">
        <v>5500</v>
      </c>
      <c r="L66" s="24"/>
      <c r="M66" s="24">
        <v>5500</v>
      </c>
      <c r="N66" s="8">
        <f t="shared" si="4"/>
        <v>5500</v>
      </c>
      <c r="O66" s="68" t="s">
        <v>183</v>
      </c>
    </row>
    <row r="67" spans="1:15" s="3" customFormat="1" ht="42.75" customHeight="1">
      <c r="A67" s="8" t="s">
        <v>180</v>
      </c>
      <c r="B67" s="8">
        <f t="shared" si="3"/>
        <v>2</v>
      </c>
      <c r="C67" s="53" t="s">
        <v>184</v>
      </c>
      <c r="D67" s="10">
        <v>90.07999999999993</v>
      </c>
      <c r="E67" s="25" t="s">
        <v>185</v>
      </c>
      <c r="F67" s="24" t="s">
        <v>52</v>
      </c>
      <c r="G67" s="9">
        <v>320</v>
      </c>
      <c r="H67" s="24">
        <v>320</v>
      </c>
      <c r="I67" s="24">
        <v>780</v>
      </c>
      <c r="J67" s="24">
        <v>9360</v>
      </c>
      <c r="K67" s="24">
        <v>6000</v>
      </c>
      <c r="L67" s="24">
        <v>2400</v>
      </c>
      <c r="M67" s="24">
        <v>8400</v>
      </c>
      <c r="N67" s="8">
        <f t="shared" si="4"/>
        <v>17760</v>
      </c>
      <c r="O67" s="68" t="s">
        <v>186</v>
      </c>
    </row>
    <row r="68" spans="1:15" s="3" customFormat="1" ht="42.75" customHeight="1">
      <c r="A68" s="8" t="s">
        <v>180</v>
      </c>
      <c r="B68" s="8">
        <f t="shared" si="3"/>
        <v>3</v>
      </c>
      <c r="C68" s="53" t="s">
        <v>187</v>
      </c>
      <c r="D68" s="10">
        <v>77.05999999999995</v>
      </c>
      <c r="E68" s="25" t="s">
        <v>188</v>
      </c>
      <c r="F68" s="24" t="s">
        <v>52</v>
      </c>
      <c r="G68" s="9">
        <v>120</v>
      </c>
      <c r="H68" s="24">
        <v>120</v>
      </c>
      <c r="I68" s="24">
        <v>980</v>
      </c>
      <c r="J68" s="24">
        <v>11760</v>
      </c>
      <c r="K68" s="24">
        <v>5000</v>
      </c>
      <c r="L68" s="24"/>
      <c r="M68" s="24">
        <v>5000</v>
      </c>
      <c r="N68" s="8">
        <f t="shared" si="4"/>
        <v>16760</v>
      </c>
      <c r="O68" s="69" t="s">
        <v>189</v>
      </c>
    </row>
    <row r="69" spans="1:15" s="3" customFormat="1" ht="42" customHeight="1">
      <c r="A69" s="8" t="s">
        <v>180</v>
      </c>
      <c r="B69" s="8">
        <f aca="true" t="shared" si="5" ref="B69:B100">B68+1</f>
        <v>4</v>
      </c>
      <c r="C69" s="54" t="s">
        <v>190</v>
      </c>
      <c r="D69" s="10">
        <v>67</v>
      </c>
      <c r="E69" s="25" t="s">
        <v>191</v>
      </c>
      <c r="F69" s="24" t="s">
        <v>52</v>
      </c>
      <c r="G69" s="9">
        <v>120</v>
      </c>
      <c r="H69" s="24">
        <v>120</v>
      </c>
      <c r="I69" s="24">
        <v>980</v>
      </c>
      <c r="J69" s="24">
        <v>11760</v>
      </c>
      <c r="K69" s="24">
        <v>4500</v>
      </c>
      <c r="L69" s="24">
        <v>2590</v>
      </c>
      <c r="M69" s="24">
        <v>7090</v>
      </c>
      <c r="N69" s="8">
        <f t="shared" si="4"/>
        <v>18850</v>
      </c>
      <c r="O69" s="70" t="s">
        <v>192</v>
      </c>
    </row>
    <row r="70" spans="1:15" s="3" customFormat="1" ht="34.5" customHeight="1">
      <c r="A70" s="8" t="s">
        <v>180</v>
      </c>
      <c r="B70" s="8">
        <f t="shared" si="5"/>
        <v>5</v>
      </c>
      <c r="C70" s="53" t="s">
        <v>193</v>
      </c>
      <c r="D70" s="10">
        <v>77</v>
      </c>
      <c r="E70" s="25" t="s">
        <v>194</v>
      </c>
      <c r="F70" s="24" t="s">
        <v>52</v>
      </c>
      <c r="G70" s="8"/>
      <c r="H70" s="8"/>
      <c r="I70" s="8"/>
      <c r="J70" s="8"/>
      <c r="K70" s="24">
        <v>5000</v>
      </c>
      <c r="L70" s="24">
        <v>30</v>
      </c>
      <c r="M70" s="24">
        <v>5030</v>
      </c>
      <c r="N70" s="8">
        <f t="shared" si="4"/>
        <v>5030</v>
      </c>
      <c r="O70" s="69" t="s">
        <v>195</v>
      </c>
    </row>
    <row r="71" spans="1:15" s="3" customFormat="1" ht="34.5" customHeight="1">
      <c r="A71" s="8" t="s">
        <v>180</v>
      </c>
      <c r="B71" s="8">
        <f t="shared" si="5"/>
        <v>6</v>
      </c>
      <c r="C71" s="53" t="s">
        <v>196</v>
      </c>
      <c r="D71" s="10">
        <v>63</v>
      </c>
      <c r="E71" s="25" t="s">
        <v>197</v>
      </c>
      <c r="F71" s="24" t="s">
        <v>22</v>
      </c>
      <c r="G71" s="8"/>
      <c r="H71" s="8"/>
      <c r="I71" s="8"/>
      <c r="J71" s="8"/>
      <c r="K71" s="24">
        <v>4500</v>
      </c>
      <c r="L71" s="24">
        <v>700</v>
      </c>
      <c r="M71" s="24">
        <v>5200</v>
      </c>
      <c r="N71" s="8">
        <f t="shared" si="4"/>
        <v>5200</v>
      </c>
      <c r="O71" s="69" t="s">
        <v>198</v>
      </c>
    </row>
    <row r="72" spans="1:15" s="3" customFormat="1" ht="34.5" customHeight="1">
      <c r="A72" s="8" t="s">
        <v>180</v>
      </c>
      <c r="B72" s="8">
        <f t="shared" si="5"/>
        <v>7</v>
      </c>
      <c r="C72" s="53" t="s">
        <v>199</v>
      </c>
      <c r="D72" s="10">
        <v>88.07999999999993</v>
      </c>
      <c r="E72" s="63" t="s">
        <v>200</v>
      </c>
      <c r="F72" s="9" t="s">
        <v>52</v>
      </c>
      <c r="G72" s="9">
        <v>320</v>
      </c>
      <c r="H72" s="24">
        <v>320</v>
      </c>
      <c r="I72" s="24">
        <v>780</v>
      </c>
      <c r="J72" s="24">
        <v>9360</v>
      </c>
      <c r="K72" s="24"/>
      <c r="L72" s="24"/>
      <c r="M72" s="24"/>
      <c r="N72" s="8">
        <f t="shared" si="4"/>
        <v>9360</v>
      </c>
      <c r="O72" s="69"/>
    </row>
    <row r="73" spans="1:15" s="3" customFormat="1" ht="37.5" customHeight="1">
      <c r="A73" s="14" t="s">
        <v>180</v>
      </c>
      <c r="B73" s="14"/>
      <c r="C73" s="16" t="s">
        <v>60</v>
      </c>
      <c r="D73" s="16"/>
      <c r="E73" s="33">
        <f>SUM(J66:J72)</f>
        <v>42240</v>
      </c>
      <c r="F73" s="33"/>
      <c r="G73" s="35" t="s">
        <v>61</v>
      </c>
      <c r="H73" s="35"/>
      <c r="I73" s="44">
        <f>SUM(M66:M72)</f>
        <v>36220</v>
      </c>
      <c r="J73" s="45"/>
      <c r="K73" s="46" t="s">
        <v>62</v>
      </c>
      <c r="L73" s="44">
        <f>E73+I73</f>
        <v>78460</v>
      </c>
      <c r="M73" s="45"/>
      <c r="N73" s="14"/>
      <c r="O73" s="45"/>
    </row>
    <row r="74" spans="1:15" s="3" customFormat="1" ht="130.5" customHeight="1">
      <c r="A74" s="8" t="s">
        <v>201</v>
      </c>
      <c r="B74" s="8">
        <f t="shared" si="5"/>
        <v>1</v>
      </c>
      <c r="C74" s="9" t="s">
        <v>202</v>
      </c>
      <c r="D74" s="10">
        <v>90.1099999999999</v>
      </c>
      <c r="E74" s="25" t="s">
        <v>203</v>
      </c>
      <c r="F74" s="24" t="s">
        <v>22</v>
      </c>
      <c r="G74" s="8"/>
      <c r="H74" s="8"/>
      <c r="I74" s="8"/>
      <c r="J74" s="8"/>
      <c r="K74" s="24">
        <v>10000</v>
      </c>
      <c r="L74" s="24">
        <v>170</v>
      </c>
      <c r="M74" s="24">
        <v>10170</v>
      </c>
      <c r="N74" s="8">
        <f t="shared" si="4"/>
        <v>10170</v>
      </c>
      <c r="O74" s="25" t="s">
        <v>204</v>
      </c>
    </row>
    <row r="75" spans="1:15" s="3" customFormat="1" ht="40.5" customHeight="1">
      <c r="A75" s="8" t="s">
        <v>201</v>
      </c>
      <c r="B75" s="8">
        <f t="shared" si="5"/>
        <v>2</v>
      </c>
      <c r="C75" s="8" t="s">
        <v>205</v>
      </c>
      <c r="D75" s="10">
        <v>93.08999999999992</v>
      </c>
      <c r="E75" s="25" t="s">
        <v>206</v>
      </c>
      <c r="F75" s="24" t="s">
        <v>22</v>
      </c>
      <c r="G75" s="8"/>
      <c r="H75" s="8"/>
      <c r="I75" s="8"/>
      <c r="J75" s="8"/>
      <c r="K75" s="24">
        <v>6000</v>
      </c>
      <c r="L75" s="24"/>
      <c r="M75" s="24">
        <v>6000</v>
      </c>
      <c r="N75" s="8">
        <f t="shared" si="4"/>
        <v>6000</v>
      </c>
      <c r="O75" s="25" t="s">
        <v>207</v>
      </c>
    </row>
    <row r="76" spans="1:15" s="3" customFormat="1" ht="40.5" customHeight="1">
      <c r="A76" s="8" t="s">
        <v>201</v>
      </c>
      <c r="B76" s="8">
        <f t="shared" si="5"/>
        <v>3</v>
      </c>
      <c r="C76" s="8" t="s">
        <v>208</v>
      </c>
      <c r="D76" s="10">
        <v>82.07999999999993</v>
      </c>
      <c r="E76" s="25" t="s">
        <v>209</v>
      </c>
      <c r="F76" s="24" t="s">
        <v>22</v>
      </c>
      <c r="G76" s="8"/>
      <c r="H76" s="8"/>
      <c r="I76" s="8"/>
      <c r="J76" s="8"/>
      <c r="K76" s="24">
        <v>5500</v>
      </c>
      <c r="L76" s="24"/>
      <c r="M76" s="24">
        <v>5500</v>
      </c>
      <c r="N76" s="8">
        <f t="shared" si="4"/>
        <v>5500</v>
      </c>
      <c r="O76" s="25" t="s">
        <v>210</v>
      </c>
    </row>
    <row r="77" spans="1:15" s="3" customFormat="1" ht="40.5" customHeight="1">
      <c r="A77" s="8" t="s">
        <v>201</v>
      </c>
      <c r="B77" s="8">
        <f t="shared" si="5"/>
        <v>4</v>
      </c>
      <c r="C77" s="9" t="s">
        <v>211</v>
      </c>
      <c r="D77" s="10">
        <v>60.1099999999999</v>
      </c>
      <c r="E77" s="25" t="s">
        <v>212</v>
      </c>
      <c r="F77" s="24" t="s">
        <v>22</v>
      </c>
      <c r="G77" s="8"/>
      <c r="H77" s="8"/>
      <c r="I77" s="8"/>
      <c r="J77" s="8"/>
      <c r="K77" s="24">
        <v>4500</v>
      </c>
      <c r="L77" s="24"/>
      <c r="M77" s="24">
        <v>4500</v>
      </c>
      <c r="N77" s="8">
        <f t="shared" si="4"/>
        <v>4500</v>
      </c>
      <c r="O77" s="25" t="s">
        <v>213</v>
      </c>
    </row>
    <row r="78" spans="1:15" s="3" customFormat="1" ht="72.75" customHeight="1">
      <c r="A78" s="8" t="s">
        <v>201</v>
      </c>
      <c r="B78" s="8">
        <f t="shared" si="5"/>
        <v>5</v>
      </c>
      <c r="C78" s="9" t="s">
        <v>214</v>
      </c>
      <c r="D78" s="10">
        <v>79</v>
      </c>
      <c r="E78" s="25" t="s">
        <v>215</v>
      </c>
      <c r="F78" s="24" t="s">
        <v>22</v>
      </c>
      <c r="G78" s="8"/>
      <c r="H78" s="8"/>
      <c r="I78" s="8"/>
      <c r="J78" s="8"/>
      <c r="K78" s="24">
        <v>5000</v>
      </c>
      <c r="L78" s="24">
        <v>460</v>
      </c>
      <c r="M78" s="24">
        <v>5460</v>
      </c>
      <c r="N78" s="8">
        <f t="shared" si="4"/>
        <v>5460</v>
      </c>
      <c r="O78" s="25" t="s">
        <v>216</v>
      </c>
    </row>
    <row r="79" spans="1:15" s="3" customFormat="1" ht="81" customHeight="1">
      <c r="A79" s="8" t="s">
        <v>201</v>
      </c>
      <c r="B79" s="8">
        <f t="shared" si="5"/>
        <v>6</v>
      </c>
      <c r="C79" s="9" t="s">
        <v>217</v>
      </c>
      <c r="D79" s="10">
        <v>64.1099999999999</v>
      </c>
      <c r="E79" s="25" t="s">
        <v>218</v>
      </c>
      <c r="F79" s="24" t="s">
        <v>22</v>
      </c>
      <c r="G79" s="8"/>
      <c r="H79" s="8"/>
      <c r="I79" s="8"/>
      <c r="J79" s="8"/>
      <c r="K79" s="24">
        <v>10000</v>
      </c>
      <c r="L79" s="24">
        <v>1430</v>
      </c>
      <c r="M79" s="24">
        <v>11430</v>
      </c>
      <c r="N79" s="8">
        <f t="shared" si="4"/>
        <v>11430</v>
      </c>
      <c r="O79" s="71" t="s">
        <v>219</v>
      </c>
    </row>
    <row r="80" spans="1:15" s="3" customFormat="1" ht="46.5" customHeight="1">
      <c r="A80" s="8" t="s">
        <v>201</v>
      </c>
      <c r="B80" s="8">
        <f t="shared" si="5"/>
        <v>7</v>
      </c>
      <c r="C80" s="11" t="s">
        <v>220</v>
      </c>
      <c r="D80" s="10">
        <v>83</v>
      </c>
      <c r="E80" s="37" t="s">
        <v>221</v>
      </c>
      <c r="F80" s="11" t="s">
        <v>22</v>
      </c>
      <c r="G80" s="11">
        <v>955</v>
      </c>
      <c r="H80" s="24">
        <v>950</v>
      </c>
      <c r="I80" s="24">
        <v>1550</v>
      </c>
      <c r="J80" s="24">
        <v>18600</v>
      </c>
      <c r="K80" s="24"/>
      <c r="L80" s="24"/>
      <c r="M80" s="24"/>
      <c r="N80" s="8">
        <f aca="true" t="shared" si="6" ref="N80:N111">J80+M80</f>
        <v>18600</v>
      </c>
      <c r="O80" s="31"/>
    </row>
    <row r="81" spans="1:15" s="3" customFormat="1" ht="46.5" customHeight="1">
      <c r="A81" s="8" t="s">
        <v>201</v>
      </c>
      <c r="B81" s="8">
        <f t="shared" si="5"/>
        <v>8</v>
      </c>
      <c r="C81" s="11" t="s">
        <v>222</v>
      </c>
      <c r="D81" s="10">
        <v>57</v>
      </c>
      <c r="E81" s="37" t="s">
        <v>223</v>
      </c>
      <c r="F81" s="11" t="s">
        <v>52</v>
      </c>
      <c r="G81" s="11">
        <v>1027.84</v>
      </c>
      <c r="H81" s="24">
        <v>1020</v>
      </c>
      <c r="I81" s="24">
        <v>80</v>
      </c>
      <c r="J81" s="24">
        <v>960</v>
      </c>
      <c r="K81" s="24"/>
      <c r="L81" s="24"/>
      <c r="M81" s="24"/>
      <c r="N81" s="8">
        <f t="shared" si="6"/>
        <v>960</v>
      </c>
      <c r="O81" s="31"/>
    </row>
    <row r="82" spans="1:15" s="3" customFormat="1" ht="46.5" customHeight="1">
      <c r="A82" s="8" t="s">
        <v>201</v>
      </c>
      <c r="B82" s="8">
        <f t="shared" si="5"/>
        <v>9</v>
      </c>
      <c r="C82" s="9" t="s">
        <v>224</v>
      </c>
      <c r="D82" s="10">
        <v>63.039999999999964</v>
      </c>
      <c r="E82" s="38" t="s">
        <v>225</v>
      </c>
      <c r="F82" s="11" t="s">
        <v>52</v>
      </c>
      <c r="G82" s="11">
        <v>110</v>
      </c>
      <c r="H82" s="24">
        <v>110</v>
      </c>
      <c r="I82" s="24">
        <v>990</v>
      </c>
      <c r="J82" s="24">
        <v>11880</v>
      </c>
      <c r="K82" s="24"/>
      <c r="L82" s="24"/>
      <c r="M82" s="24"/>
      <c r="N82" s="8">
        <f t="shared" si="6"/>
        <v>11880</v>
      </c>
      <c r="O82" s="31"/>
    </row>
    <row r="83" spans="1:15" s="3" customFormat="1" ht="43.5" customHeight="1">
      <c r="A83" s="14" t="s">
        <v>201</v>
      </c>
      <c r="B83" s="14"/>
      <c r="C83" s="16" t="s">
        <v>60</v>
      </c>
      <c r="D83" s="16"/>
      <c r="E83" s="33">
        <f>SUM(J74:J82)</f>
        <v>31440</v>
      </c>
      <c r="F83" s="34"/>
      <c r="G83" s="35" t="s">
        <v>61</v>
      </c>
      <c r="H83" s="35"/>
      <c r="I83" s="44">
        <f>SUM(M74:M82)</f>
        <v>43060</v>
      </c>
      <c r="J83" s="45"/>
      <c r="K83" s="46" t="s">
        <v>62</v>
      </c>
      <c r="L83" s="44">
        <f>E83+I83</f>
        <v>74500</v>
      </c>
      <c r="M83" s="45"/>
      <c r="N83" s="14"/>
      <c r="O83" s="45"/>
    </row>
    <row r="84" spans="1:15" s="3" customFormat="1" ht="42" customHeight="1">
      <c r="A84" s="8" t="s">
        <v>226</v>
      </c>
      <c r="B84" s="8">
        <f t="shared" si="5"/>
        <v>1</v>
      </c>
      <c r="C84" s="55" t="s">
        <v>227</v>
      </c>
      <c r="D84" s="10">
        <v>74</v>
      </c>
      <c r="E84" s="25" t="s">
        <v>228</v>
      </c>
      <c r="F84" s="24" t="s">
        <v>22</v>
      </c>
      <c r="G84" s="8"/>
      <c r="H84" s="8"/>
      <c r="I84" s="8"/>
      <c r="J84" s="8"/>
      <c r="K84" s="24">
        <v>10000</v>
      </c>
      <c r="L84" s="24">
        <v>1570</v>
      </c>
      <c r="M84" s="24">
        <v>11570</v>
      </c>
      <c r="N84" s="8">
        <f t="shared" si="6"/>
        <v>11570</v>
      </c>
      <c r="O84" s="38" t="s">
        <v>229</v>
      </c>
    </row>
    <row r="85" spans="1:15" s="3" customFormat="1" ht="42" customHeight="1">
      <c r="A85" s="8" t="s">
        <v>226</v>
      </c>
      <c r="B85" s="8">
        <f t="shared" si="5"/>
        <v>2</v>
      </c>
      <c r="C85" s="9" t="s">
        <v>230</v>
      </c>
      <c r="D85" s="10">
        <v>81.08999999999992</v>
      </c>
      <c r="E85" s="25" t="s">
        <v>231</v>
      </c>
      <c r="F85" s="24" t="s">
        <v>22</v>
      </c>
      <c r="G85" s="8"/>
      <c r="H85" s="8"/>
      <c r="I85" s="8"/>
      <c r="J85" s="8"/>
      <c r="K85" s="24">
        <v>10000</v>
      </c>
      <c r="L85" s="24"/>
      <c r="M85" s="24">
        <v>10000</v>
      </c>
      <c r="N85" s="8">
        <f t="shared" si="6"/>
        <v>10000</v>
      </c>
      <c r="O85" s="38" t="s">
        <v>232</v>
      </c>
    </row>
    <row r="86" spans="1:15" s="3" customFormat="1" ht="42" customHeight="1">
      <c r="A86" s="8" t="s">
        <v>226</v>
      </c>
      <c r="B86" s="8">
        <f t="shared" si="5"/>
        <v>3</v>
      </c>
      <c r="C86" s="56" t="s">
        <v>233</v>
      </c>
      <c r="D86" s="8">
        <v>71</v>
      </c>
      <c r="E86" s="64" t="s">
        <v>234</v>
      </c>
      <c r="F86" s="11" t="s">
        <v>52</v>
      </c>
      <c r="G86" s="9">
        <v>487</v>
      </c>
      <c r="H86" s="24">
        <v>480</v>
      </c>
      <c r="I86" s="24">
        <v>620</v>
      </c>
      <c r="J86" s="24">
        <v>7440</v>
      </c>
      <c r="K86" s="24"/>
      <c r="L86" s="24"/>
      <c r="M86" s="24"/>
      <c r="N86" s="8">
        <f t="shared" si="6"/>
        <v>7440</v>
      </c>
      <c r="O86" s="31"/>
    </row>
    <row r="87" spans="1:15" s="3" customFormat="1" ht="42" customHeight="1">
      <c r="A87" s="8" t="s">
        <v>226</v>
      </c>
      <c r="B87" s="8">
        <f t="shared" si="5"/>
        <v>4</v>
      </c>
      <c r="C87" s="9" t="s">
        <v>235</v>
      </c>
      <c r="D87" s="57">
        <v>61</v>
      </c>
      <c r="E87" s="38" t="s">
        <v>236</v>
      </c>
      <c r="F87" s="9" t="s">
        <v>83</v>
      </c>
      <c r="G87" s="9">
        <v>2282</v>
      </c>
      <c r="H87" s="24">
        <v>2280</v>
      </c>
      <c r="I87" s="24">
        <v>1220</v>
      </c>
      <c r="J87" s="24">
        <v>14640</v>
      </c>
      <c r="K87" s="24"/>
      <c r="L87" s="24"/>
      <c r="M87" s="24"/>
      <c r="N87" s="8">
        <f t="shared" si="6"/>
        <v>14640</v>
      </c>
      <c r="O87" s="72"/>
    </row>
    <row r="88" spans="1:15" s="3" customFormat="1" ht="43.5" customHeight="1">
      <c r="A88" s="14" t="s">
        <v>226</v>
      </c>
      <c r="B88" s="14"/>
      <c r="C88" s="16" t="s">
        <v>60</v>
      </c>
      <c r="D88" s="16"/>
      <c r="E88" s="33">
        <f>SUM(J84:J87)</f>
        <v>22080</v>
      </c>
      <c r="F88" s="34"/>
      <c r="G88" s="35" t="s">
        <v>61</v>
      </c>
      <c r="H88" s="35"/>
      <c r="I88" s="44">
        <f>SUM(M84:M87)</f>
        <v>21570</v>
      </c>
      <c r="J88" s="45"/>
      <c r="K88" s="46" t="s">
        <v>62</v>
      </c>
      <c r="L88" s="44">
        <f>E88+I88</f>
        <v>43650</v>
      </c>
      <c r="M88" s="45"/>
      <c r="N88" s="14"/>
      <c r="O88" s="45"/>
    </row>
    <row r="89" spans="1:15" s="3" customFormat="1" ht="72" customHeight="1">
      <c r="A89" s="8" t="s">
        <v>237</v>
      </c>
      <c r="B89" s="8">
        <f t="shared" si="5"/>
        <v>1</v>
      </c>
      <c r="C89" s="58" t="s">
        <v>238</v>
      </c>
      <c r="D89" s="10">
        <v>71</v>
      </c>
      <c r="E89" s="25" t="s">
        <v>239</v>
      </c>
      <c r="F89" s="24" t="s">
        <v>22</v>
      </c>
      <c r="G89" s="8"/>
      <c r="H89" s="8"/>
      <c r="I89" s="8"/>
      <c r="J89" s="8"/>
      <c r="K89" s="24">
        <v>10000</v>
      </c>
      <c r="L89" s="24">
        <v>2400</v>
      </c>
      <c r="M89" s="24">
        <v>12400</v>
      </c>
      <c r="N89" s="8">
        <f t="shared" si="6"/>
        <v>12400</v>
      </c>
      <c r="O89" s="37" t="s">
        <v>240</v>
      </c>
    </row>
    <row r="90" spans="1:15" s="3" customFormat="1" ht="60" customHeight="1">
      <c r="A90" s="8" t="s">
        <v>237</v>
      </c>
      <c r="B90" s="8">
        <f t="shared" si="5"/>
        <v>2</v>
      </c>
      <c r="C90" s="59" t="s">
        <v>241</v>
      </c>
      <c r="D90" s="10">
        <v>82.03999999999996</v>
      </c>
      <c r="E90" s="25" t="s">
        <v>242</v>
      </c>
      <c r="F90" s="24" t="s">
        <v>22</v>
      </c>
      <c r="G90" s="8"/>
      <c r="H90" s="8"/>
      <c r="I90" s="8"/>
      <c r="J90" s="8"/>
      <c r="K90" s="24">
        <v>5500</v>
      </c>
      <c r="L90" s="24"/>
      <c r="M90" s="24">
        <v>5500</v>
      </c>
      <c r="N90" s="8">
        <f t="shared" si="6"/>
        <v>5500</v>
      </c>
      <c r="O90" s="37" t="s">
        <v>243</v>
      </c>
    </row>
    <row r="91" spans="1:15" s="3" customFormat="1" ht="75" customHeight="1">
      <c r="A91" s="8" t="s">
        <v>237</v>
      </c>
      <c r="B91" s="8">
        <f t="shared" si="5"/>
        <v>3</v>
      </c>
      <c r="C91" s="58" t="s">
        <v>244</v>
      </c>
      <c r="D91" s="10">
        <v>82.07999999999993</v>
      </c>
      <c r="E91" s="25" t="s">
        <v>245</v>
      </c>
      <c r="F91" s="24" t="s">
        <v>22</v>
      </c>
      <c r="G91" s="8"/>
      <c r="H91" s="8"/>
      <c r="I91" s="8"/>
      <c r="J91" s="8"/>
      <c r="K91" s="24">
        <v>10000</v>
      </c>
      <c r="L91" s="24">
        <v>3980</v>
      </c>
      <c r="M91" s="24">
        <v>13980</v>
      </c>
      <c r="N91" s="8">
        <f t="shared" si="6"/>
        <v>13980</v>
      </c>
      <c r="O91" s="37" t="s">
        <v>246</v>
      </c>
    </row>
    <row r="92" spans="1:15" s="3" customFormat="1" ht="96" customHeight="1">
      <c r="A92" s="8" t="s">
        <v>237</v>
      </c>
      <c r="B92" s="8">
        <f t="shared" si="5"/>
        <v>4</v>
      </c>
      <c r="C92" s="11" t="s">
        <v>247</v>
      </c>
      <c r="D92" s="10">
        <v>81.00999999999999</v>
      </c>
      <c r="E92" s="25" t="s">
        <v>248</v>
      </c>
      <c r="F92" s="24" t="s">
        <v>52</v>
      </c>
      <c r="G92" s="11">
        <v>185</v>
      </c>
      <c r="H92" s="24">
        <v>180</v>
      </c>
      <c r="I92" s="24">
        <v>920</v>
      </c>
      <c r="J92" s="24">
        <v>11040</v>
      </c>
      <c r="K92" s="24">
        <v>5500</v>
      </c>
      <c r="L92" s="24">
        <v>2400</v>
      </c>
      <c r="M92" s="24">
        <v>7900</v>
      </c>
      <c r="N92" s="8">
        <f t="shared" si="6"/>
        <v>18940</v>
      </c>
      <c r="O92" s="37" t="s">
        <v>249</v>
      </c>
    </row>
    <row r="93" spans="1:15" s="3" customFormat="1" ht="79.5" customHeight="1">
      <c r="A93" s="8" t="s">
        <v>237</v>
      </c>
      <c r="B93" s="8">
        <f t="shared" si="5"/>
        <v>5</v>
      </c>
      <c r="C93" s="11" t="s">
        <v>250</v>
      </c>
      <c r="D93" s="10">
        <v>72.1099999999999</v>
      </c>
      <c r="E93" s="25" t="s">
        <v>251</v>
      </c>
      <c r="F93" s="24" t="s">
        <v>52</v>
      </c>
      <c r="G93" s="11">
        <v>105</v>
      </c>
      <c r="H93" s="24">
        <v>100</v>
      </c>
      <c r="I93" s="24">
        <v>1000</v>
      </c>
      <c r="J93" s="24">
        <v>12000</v>
      </c>
      <c r="K93" s="24">
        <v>5000</v>
      </c>
      <c r="L93" s="24"/>
      <c r="M93" s="24">
        <v>5000</v>
      </c>
      <c r="N93" s="8">
        <f t="shared" si="6"/>
        <v>17000</v>
      </c>
      <c r="O93" s="31" t="s">
        <v>252</v>
      </c>
    </row>
    <row r="94" spans="1:15" s="3" customFormat="1" ht="48" customHeight="1">
      <c r="A94" s="8" t="s">
        <v>237</v>
      </c>
      <c r="B94" s="8">
        <f t="shared" si="5"/>
        <v>6</v>
      </c>
      <c r="C94" s="58" t="s">
        <v>253</v>
      </c>
      <c r="D94" s="10">
        <v>83.08999999999992</v>
      </c>
      <c r="E94" s="65" t="s">
        <v>254</v>
      </c>
      <c r="F94" s="58" t="s">
        <v>52</v>
      </c>
      <c r="G94" s="11">
        <v>155</v>
      </c>
      <c r="H94" s="24">
        <v>150</v>
      </c>
      <c r="I94" s="24">
        <v>950</v>
      </c>
      <c r="J94" s="24">
        <v>11400</v>
      </c>
      <c r="K94" s="24"/>
      <c r="L94" s="24"/>
      <c r="M94" s="24"/>
      <c r="N94" s="8">
        <f t="shared" si="6"/>
        <v>11400</v>
      </c>
      <c r="O94" s="31"/>
    </row>
    <row r="95" spans="1:15" s="3" customFormat="1" ht="48" customHeight="1">
      <c r="A95" s="8" t="s">
        <v>237</v>
      </c>
      <c r="B95" s="8">
        <f t="shared" si="5"/>
        <v>7</v>
      </c>
      <c r="C95" s="58" t="s">
        <v>255</v>
      </c>
      <c r="D95" s="10">
        <v>60.049999999999955</v>
      </c>
      <c r="E95" s="65" t="s">
        <v>256</v>
      </c>
      <c r="F95" s="58" t="s">
        <v>52</v>
      </c>
      <c r="G95" s="11">
        <v>850</v>
      </c>
      <c r="H95" s="24">
        <v>850</v>
      </c>
      <c r="I95" s="24">
        <v>250</v>
      </c>
      <c r="J95" s="24">
        <v>3000</v>
      </c>
      <c r="K95" s="24"/>
      <c r="L95" s="24"/>
      <c r="M95" s="24"/>
      <c r="N95" s="8">
        <f t="shared" si="6"/>
        <v>3000</v>
      </c>
      <c r="O95" s="31"/>
    </row>
    <row r="96" spans="1:15" s="3" customFormat="1" ht="48" customHeight="1">
      <c r="A96" s="8" t="s">
        <v>237</v>
      </c>
      <c r="B96" s="8">
        <f t="shared" si="5"/>
        <v>8</v>
      </c>
      <c r="C96" s="58" t="s">
        <v>257</v>
      </c>
      <c r="D96" s="10">
        <v>62.02999999999997</v>
      </c>
      <c r="E96" s="65" t="s">
        <v>258</v>
      </c>
      <c r="F96" s="58" t="s">
        <v>52</v>
      </c>
      <c r="G96" s="11">
        <v>757.5</v>
      </c>
      <c r="H96" s="24">
        <v>750</v>
      </c>
      <c r="I96" s="24">
        <v>350</v>
      </c>
      <c r="J96" s="24">
        <v>4200</v>
      </c>
      <c r="K96" s="24"/>
      <c r="L96" s="24"/>
      <c r="M96" s="24"/>
      <c r="N96" s="8">
        <f t="shared" si="6"/>
        <v>4200</v>
      </c>
      <c r="O96" s="31"/>
    </row>
    <row r="97" spans="1:15" s="3" customFormat="1" ht="48" customHeight="1">
      <c r="A97" s="8" t="s">
        <v>237</v>
      </c>
      <c r="B97" s="8">
        <f t="shared" si="5"/>
        <v>9</v>
      </c>
      <c r="C97" s="8" t="s">
        <v>259</v>
      </c>
      <c r="D97" s="10">
        <v>62.08999999999992</v>
      </c>
      <c r="E97" s="31" t="s">
        <v>260</v>
      </c>
      <c r="F97" s="58" t="s">
        <v>52</v>
      </c>
      <c r="G97" s="9">
        <v>938.99</v>
      </c>
      <c r="H97" s="24">
        <v>930</v>
      </c>
      <c r="I97" s="24">
        <v>170</v>
      </c>
      <c r="J97" s="24">
        <v>2040</v>
      </c>
      <c r="K97" s="24"/>
      <c r="L97" s="24"/>
      <c r="M97" s="24"/>
      <c r="N97" s="8">
        <f t="shared" si="6"/>
        <v>2040</v>
      </c>
      <c r="O97" s="31"/>
    </row>
    <row r="98" spans="1:15" s="3" customFormat="1" ht="43.5" customHeight="1">
      <c r="A98" s="14" t="s">
        <v>237</v>
      </c>
      <c r="B98" s="14"/>
      <c r="C98" s="16" t="s">
        <v>60</v>
      </c>
      <c r="D98" s="16"/>
      <c r="E98" s="49">
        <f>SUM(J89:J97)</f>
        <v>43680</v>
      </c>
      <c r="F98" s="34"/>
      <c r="G98" s="35" t="s">
        <v>61</v>
      </c>
      <c r="H98" s="35"/>
      <c r="I98" s="44">
        <f>SUM(M89:M97)</f>
        <v>44780</v>
      </c>
      <c r="J98" s="45"/>
      <c r="K98" s="46" t="s">
        <v>62</v>
      </c>
      <c r="L98" s="44">
        <f>E98+I98</f>
        <v>88460</v>
      </c>
      <c r="M98" s="45"/>
      <c r="N98" s="14"/>
      <c r="O98" s="45"/>
    </row>
    <row r="99" spans="1:15" s="3" customFormat="1" ht="42" customHeight="1">
      <c r="A99" s="8" t="s">
        <v>261</v>
      </c>
      <c r="B99" s="8">
        <f t="shared" si="5"/>
        <v>1</v>
      </c>
      <c r="C99" s="60" t="s">
        <v>262</v>
      </c>
      <c r="D99" s="10">
        <v>88.01</v>
      </c>
      <c r="E99" s="25" t="s">
        <v>263</v>
      </c>
      <c r="F99" s="24" t="s">
        <v>22</v>
      </c>
      <c r="G99" s="8"/>
      <c r="H99" s="8"/>
      <c r="I99" s="8"/>
      <c r="J99" s="8"/>
      <c r="K99" s="24">
        <v>5500</v>
      </c>
      <c r="L99" s="24">
        <v>990</v>
      </c>
      <c r="M99" s="24">
        <v>6490</v>
      </c>
      <c r="N99" s="8">
        <f t="shared" si="6"/>
        <v>6490</v>
      </c>
      <c r="O99" s="73" t="s">
        <v>264</v>
      </c>
    </row>
    <row r="100" spans="1:15" s="3" customFormat="1" ht="42" customHeight="1">
      <c r="A100" s="8" t="s">
        <v>261</v>
      </c>
      <c r="B100" s="8">
        <f t="shared" si="5"/>
        <v>2</v>
      </c>
      <c r="C100" s="60" t="s">
        <v>265</v>
      </c>
      <c r="D100" s="10">
        <v>87.01</v>
      </c>
      <c r="E100" s="25" t="s">
        <v>266</v>
      </c>
      <c r="F100" s="24" t="s">
        <v>22</v>
      </c>
      <c r="G100" s="8"/>
      <c r="H100" s="8"/>
      <c r="I100" s="8"/>
      <c r="J100" s="8"/>
      <c r="K100" s="24">
        <v>5500</v>
      </c>
      <c r="L100" s="24"/>
      <c r="M100" s="24">
        <v>5500</v>
      </c>
      <c r="N100" s="8">
        <f t="shared" si="6"/>
        <v>5500</v>
      </c>
      <c r="O100" s="73" t="s">
        <v>267</v>
      </c>
    </row>
    <row r="101" spans="1:15" s="3" customFormat="1" ht="48" customHeight="1">
      <c r="A101" s="8" t="s">
        <v>261</v>
      </c>
      <c r="B101" s="8">
        <f aca="true" t="shared" si="7" ref="B101:B132">B100+1</f>
        <v>3</v>
      </c>
      <c r="C101" s="60" t="s">
        <v>268</v>
      </c>
      <c r="D101" s="10">
        <v>84.07999999999993</v>
      </c>
      <c r="E101" s="25" t="s">
        <v>269</v>
      </c>
      <c r="F101" s="24" t="s">
        <v>22</v>
      </c>
      <c r="G101" s="8"/>
      <c r="H101" s="8"/>
      <c r="I101" s="8"/>
      <c r="J101" s="8"/>
      <c r="K101" s="24">
        <v>5500</v>
      </c>
      <c r="L101" s="24">
        <v>150</v>
      </c>
      <c r="M101" s="24">
        <v>5650</v>
      </c>
      <c r="N101" s="8">
        <f t="shared" si="6"/>
        <v>5650</v>
      </c>
      <c r="O101" s="73" t="s">
        <v>270</v>
      </c>
    </row>
    <row r="102" spans="1:15" s="3" customFormat="1" ht="42" customHeight="1">
      <c r="A102" s="8" t="s">
        <v>261</v>
      </c>
      <c r="B102" s="8">
        <f t="shared" si="7"/>
        <v>4</v>
      </c>
      <c r="C102" s="60" t="s">
        <v>271</v>
      </c>
      <c r="D102" s="10">
        <v>85</v>
      </c>
      <c r="E102" s="25" t="s">
        <v>272</v>
      </c>
      <c r="F102" s="24" t="s">
        <v>22</v>
      </c>
      <c r="G102" s="8"/>
      <c r="H102" s="8"/>
      <c r="I102" s="8"/>
      <c r="J102" s="8"/>
      <c r="K102" s="24">
        <v>5500</v>
      </c>
      <c r="L102" s="24">
        <v>240</v>
      </c>
      <c r="M102" s="24">
        <v>5740</v>
      </c>
      <c r="N102" s="8">
        <f t="shared" si="6"/>
        <v>5740</v>
      </c>
      <c r="O102" s="73" t="s">
        <v>273</v>
      </c>
    </row>
    <row r="103" spans="1:15" s="3" customFormat="1" ht="42" customHeight="1">
      <c r="A103" s="8" t="s">
        <v>261</v>
      </c>
      <c r="B103" s="8">
        <f t="shared" si="7"/>
        <v>5</v>
      </c>
      <c r="C103" s="60" t="s">
        <v>274</v>
      </c>
      <c r="D103" s="10">
        <v>84.01</v>
      </c>
      <c r="E103" s="25" t="s">
        <v>275</v>
      </c>
      <c r="F103" s="24" t="s">
        <v>22</v>
      </c>
      <c r="G103" s="8"/>
      <c r="H103" s="8"/>
      <c r="I103" s="8"/>
      <c r="J103" s="8"/>
      <c r="K103" s="24">
        <v>5500</v>
      </c>
      <c r="L103" s="24"/>
      <c r="M103" s="24">
        <v>5500</v>
      </c>
      <c r="N103" s="8">
        <f t="shared" si="6"/>
        <v>5500</v>
      </c>
      <c r="O103" s="73" t="s">
        <v>276</v>
      </c>
    </row>
    <row r="104" spans="1:15" s="3" customFormat="1" ht="42" customHeight="1">
      <c r="A104" s="8" t="s">
        <v>261</v>
      </c>
      <c r="B104" s="8">
        <f t="shared" si="7"/>
        <v>6</v>
      </c>
      <c r="C104" s="60" t="s">
        <v>277</v>
      </c>
      <c r="D104" s="10">
        <v>82</v>
      </c>
      <c r="E104" s="25" t="s">
        <v>278</v>
      </c>
      <c r="F104" s="24" t="s">
        <v>52</v>
      </c>
      <c r="G104" s="9">
        <v>551</v>
      </c>
      <c r="H104" s="24">
        <v>550</v>
      </c>
      <c r="I104" s="24">
        <v>550</v>
      </c>
      <c r="J104" s="24">
        <v>6600</v>
      </c>
      <c r="K104" s="24">
        <v>5500</v>
      </c>
      <c r="L104" s="24"/>
      <c r="M104" s="24">
        <v>5500</v>
      </c>
      <c r="N104" s="8">
        <f t="shared" si="6"/>
        <v>12100</v>
      </c>
      <c r="O104" s="73" t="s">
        <v>279</v>
      </c>
    </row>
    <row r="105" spans="1:15" s="3" customFormat="1" ht="42" customHeight="1">
      <c r="A105" s="8" t="s">
        <v>261</v>
      </c>
      <c r="B105" s="8">
        <f t="shared" si="7"/>
        <v>7</v>
      </c>
      <c r="C105" s="60" t="s">
        <v>280</v>
      </c>
      <c r="D105" s="10">
        <v>80.01999999999998</v>
      </c>
      <c r="E105" s="25" t="s">
        <v>281</v>
      </c>
      <c r="F105" s="24" t="s">
        <v>22</v>
      </c>
      <c r="G105" s="8"/>
      <c r="H105" s="8"/>
      <c r="I105" s="8"/>
      <c r="J105" s="8"/>
      <c r="K105" s="24">
        <v>5500</v>
      </c>
      <c r="L105" s="24"/>
      <c r="M105" s="24">
        <v>5500</v>
      </c>
      <c r="N105" s="8">
        <f t="shared" si="6"/>
        <v>5500</v>
      </c>
      <c r="O105" s="73" t="s">
        <v>282</v>
      </c>
    </row>
    <row r="106" spans="1:15" s="3" customFormat="1" ht="42" customHeight="1">
      <c r="A106" s="8" t="s">
        <v>261</v>
      </c>
      <c r="B106" s="8">
        <f t="shared" si="7"/>
        <v>8</v>
      </c>
      <c r="C106" s="60" t="s">
        <v>283</v>
      </c>
      <c r="D106" s="10">
        <v>77.1099999999999</v>
      </c>
      <c r="E106" s="25" t="s">
        <v>284</v>
      </c>
      <c r="F106" s="24" t="s">
        <v>22</v>
      </c>
      <c r="G106" s="9">
        <v>2244</v>
      </c>
      <c r="H106" s="24">
        <v>2240</v>
      </c>
      <c r="I106" s="24">
        <v>260</v>
      </c>
      <c r="J106" s="24">
        <v>3120</v>
      </c>
      <c r="K106" s="24">
        <v>5000</v>
      </c>
      <c r="L106" s="24">
        <v>3960</v>
      </c>
      <c r="M106" s="24">
        <v>8960</v>
      </c>
      <c r="N106" s="8">
        <f t="shared" si="6"/>
        <v>12080</v>
      </c>
      <c r="O106" s="73" t="s">
        <v>285</v>
      </c>
    </row>
    <row r="107" spans="1:15" s="3" customFormat="1" ht="39" customHeight="1">
      <c r="A107" s="8" t="s">
        <v>261</v>
      </c>
      <c r="B107" s="8">
        <f t="shared" si="7"/>
        <v>9</v>
      </c>
      <c r="C107" s="60" t="s">
        <v>286</v>
      </c>
      <c r="D107" s="61">
        <v>53.039999999999964</v>
      </c>
      <c r="E107" s="66" t="s">
        <v>287</v>
      </c>
      <c r="F107" s="32" t="s">
        <v>52</v>
      </c>
      <c r="G107" s="8"/>
      <c r="H107" s="8"/>
      <c r="I107" s="8"/>
      <c r="J107" s="8"/>
      <c r="K107" s="24">
        <v>4000</v>
      </c>
      <c r="L107" s="24"/>
      <c r="M107" s="24">
        <v>4000</v>
      </c>
      <c r="N107" s="8">
        <f t="shared" si="6"/>
        <v>4000</v>
      </c>
      <c r="O107" s="73" t="s">
        <v>288</v>
      </c>
    </row>
    <row r="108" spans="1:15" s="3" customFormat="1" ht="39" customHeight="1">
      <c r="A108" s="8" t="s">
        <v>261</v>
      </c>
      <c r="B108" s="8">
        <f t="shared" si="7"/>
        <v>10</v>
      </c>
      <c r="C108" s="11" t="s">
        <v>289</v>
      </c>
      <c r="D108" s="32"/>
      <c r="E108" s="37" t="s">
        <v>290</v>
      </c>
      <c r="F108" s="11" t="s">
        <v>52</v>
      </c>
      <c r="G108" s="9">
        <v>0</v>
      </c>
      <c r="H108" s="24">
        <v>0</v>
      </c>
      <c r="I108" s="24">
        <v>1100</v>
      </c>
      <c r="J108" s="24">
        <v>13200</v>
      </c>
      <c r="K108" s="24"/>
      <c r="L108" s="24"/>
      <c r="M108" s="24"/>
      <c r="N108" s="8">
        <f t="shared" si="6"/>
        <v>13200</v>
      </c>
      <c r="O108" s="74"/>
    </row>
    <row r="109" spans="1:15" s="3" customFormat="1" ht="36" customHeight="1">
      <c r="A109" s="8" t="s">
        <v>261</v>
      </c>
      <c r="B109" s="8">
        <f t="shared" si="7"/>
        <v>11</v>
      </c>
      <c r="C109" s="11" t="s">
        <v>291</v>
      </c>
      <c r="D109" s="62"/>
      <c r="E109" s="37" t="s">
        <v>292</v>
      </c>
      <c r="F109" s="11" t="s">
        <v>52</v>
      </c>
      <c r="G109" s="9">
        <v>150</v>
      </c>
      <c r="H109" s="24">
        <v>150</v>
      </c>
      <c r="I109" s="24">
        <v>950</v>
      </c>
      <c r="J109" s="24">
        <v>11400</v>
      </c>
      <c r="K109" s="24"/>
      <c r="L109" s="24"/>
      <c r="M109" s="24"/>
      <c r="N109" s="8">
        <f t="shared" si="6"/>
        <v>11400</v>
      </c>
      <c r="O109" s="74"/>
    </row>
    <row r="110" spans="1:15" s="3" customFormat="1" ht="36" customHeight="1">
      <c r="A110" s="8" t="s">
        <v>261</v>
      </c>
      <c r="B110" s="8">
        <f t="shared" si="7"/>
        <v>12</v>
      </c>
      <c r="C110" s="11" t="s">
        <v>293</v>
      </c>
      <c r="D110" s="62"/>
      <c r="E110" s="37" t="s">
        <v>294</v>
      </c>
      <c r="F110" s="11" t="s">
        <v>52</v>
      </c>
      <c r="G110" s="9">
        <v>300</v>
      </c>
      <c r="H110" s="24">
        <v>300</v>
      </c>
      <c r="I110" s="24">
        <v>800</v>
      </c>
      <c r="J110" s="24">
        <v>9600</v>
      </c>
      <c r="K110" s="24"/>
      <c r="L110" s="24"/>
      <c r="M110" s="24"/>
      <c r="N110" s="8">
        <f t="shared" si="6"/>
        <v>9600</v>
      </c>
      <c r="O110" s="74"/>
    </row>
    <row r="111" spans="1:15" s="3" customFormat="1" ht="36" customHeight="1">
      <c r="A111" s="8" t="s">
        <v>261</v>
      </c>
      <c r="B111" s="8">
        <f t="shared" si="7"/>
        <v>13</v>
      </c>
      <c r="C111" s="11" t="s">
        <v>295</v>
      </c>
      <c r="D111" s="62"/>
      <c r="E111" s="37" t="s">
        <v>296</v>
      </c>
      <c r="F111" s="11" t="s">
        <v>22</v>
      </c>
      <c r="G111" s="9">
        <v>1278</v>
      </c>
      <c r="H111" s="24">
        <v>1270</v>
      </c>
      <c r="I111" s="24"/>
      <c r="J111" s="24">
        <v>14760</v>
      </c>
      <c r="K111" s="24"/>
      <c r="L111" s="24"/>
      <c r="M111" s="24"/>
      <c r="N111" s="8">
        <f t="shared" si="6"/>
        <v>14760</v>
      </c>
      <c r="O111" s="74"/>
    </row>
    <row r="112" spans="1:15" s="3" customFormat="1" ht="43.5" customHeight="1">
      <c r="A112" s="14" t="s">
        <v>261</v>
      </c>
      <c r="B112" s="14"/>
      <c r="C112" s="35" t="s">
        <v>60</v>
      </c>
      <c r="D112" s="35"/>
      <c r="E112" s="33">
        <f>SUM(J99:J111)</f>
        <v>58680</v>
      </c>
      <c r="F112" s="34"/>
      <c r="G112" s="35" t="s">
        <v>61</v>
      </c>
      <c r="H112" s="35"/>
      <c r="I112" s="44">
        <f>SUM(M99:M111)</f>
        <v>52840</v>
      </c>
      <c r="J112" s="45"/>
      <c r="K112" s="46" t="s">
        <v>62</v>
      </c>
      <c r="L112" s="44">
        <f>E112+I112</f>
        <v>111520</v>
      </c>
      <c r="M112" s="45"/>
      <c r="N112" s="14"/>
      <c r="O112" s="45"/>
    </row>
    <row r="113" spans="1:15" s="3" customFormat="1" ht="99" customHeight="1">
      <c r="A113" s="8" t="s">
        <v>297</v>
      </c>
      <c r="B113" s="8">
        <f t="shared" si="7"/>
        <v>1</v>
      </c>
      <c r="C113" s="11" t="s">
        <v>298</v>
      </c>
      <c r="D113" s="10">
        <v>60.08999999999992</v>
      </c>
      <c r="E113" s="25" t="s">
        <v>299</v>
      </c>
      <c r="F113" s="24" t="s">
        <v>52</v>
      </c>
      <c r="G113" s="11">
        <v>116.41</v>
      </c>
      <c r="H113" s="24">
        <v>110</v>
      </c>
      <c r="I113" s="24">
        <v>990</v>
      </c>
      <c r="J113" s="24">
        <v>11880</v>
      </c>
      <c r="K113" s="24">
        <v>4500</v>
      </c>
      <c r="L113" s="24">
        <v>1200</v>
      </c>
      <c r="M113" s="24">
        <v>5700</v>
      </c>
      <c r="N113" s="8">
        <f aca="true" t="shared" si="8" ref="N112:N143">J113+M113</f>
        <v>17580</v>
      </c>
      <c r="O113" s="37" t="s">
        <v>300</v>
      </c>
    </row>
    <row r="114" spans="1:15" s="3" customFormat="1" ht="99" customHeight="1">
      <c r="A114" s="8" t="s">
        <v>297</v>
      </c>
      <c r="B114" s="8">
        <f t="shared" si="7"/>
        <v>2</v>
      </c>
      <c r="C114" s="11" t="s">
        <v>301</v>
      </c>
      <c r="D114" s="10">
        <v>94.02999999999997</v>
      </c>
      <c r="E114" s="25" t="s">
        <v>302</v>
      </c>
      <c r="F114" s="24" t="s">
        <v>22</v>
      </c>
      <c r="G114" s="8"/>
      <c r="H114" s="8"/>
      <c r="I114" s="8"/>
      <c r="J114" s="8"/>
      <c r="K114" s="24">
        <v>6000</v>
      </c>
      <c r="L114" s="24">
        <v>2400</v>
      </c>
      <c r="M114" s="24">
        <v>8400</v>
      </c>
      <c r="N114" s="8">
        <f t="shared" si="8"/>
        <v>8400</v>
      </c>
      <c r="O114" s="37" t="s">
        <v>303</v>
      </c>
    </row>
    <row r="115" spans="1:15" s="3" customFormat="1" ht="81" customHeight="1">
      <c r="A115" s="8" t="s">
        <v>297</v>
      </c>
      <c r="B115" s="8">
        <f t="shared" si="7"/>
        <v>3</v>
      </c>
      <c r="C115" s="11" t="s">
        <v>304</v>
      </c>
      <c r="D115" s="10">
        <v>96.02999999999997</v>
      </c>
      <c r="E115" s="25" t="s">
        <v>305</v>
      </c>
      <c r="F115" s="24" t="s">
        <v>52</v>
      </c>
      <c r="G115" s="8"/>
      <c r="H115" s="8"/>
      <c r="I115" s="8"/>
      <c r="J115" s="8"/>
      <c r="K115" s="24">
        <v>6000</v>
      </c>
      <c r="L115" s="24">
        <v>1200</v>
      </c>
      <c r="M115" s="24">
        <v>7200</v>
      </c>
      <c r="N115" s="8">
        <f t="shared" si="8"/>
        <v>7200</v>
      </c>
      <c r="O115" s="31" t="s">
        <v>306</v>
      </c>
    </row>
    <row r="116" spans="1:15" s="3" customFormat="1" ht="48.75" customHeight="1">
      <c r="A116" s="8" t="s">
        <v>297</v>
      </c>
      <c r="B116" s="8">
        <f t="shared" si="7"/>
        <v>4</v>
      </c>
      <c r="C116" s="11" t="s">
        <v>307</v>
      </c>
      <c r="D116" s="10">
        <v>95.01</v>
      </c>
      <c r="E116" s="25" t="s">
        <v>308</v>
      </c>
      <c r="F116" s="24" t="s">
        <v>52</v>
      </c>
      <c r="G116" s="11">
        <v>435</v>
      </c>
      <c r="H116" s="24">
        <v>430</v>
      </c>
      <c r="I116" s="24">
        <v>670</v>
      </c>
      <c r="J116" s="24">
        <v>8040</v>
      </c>
      <c r="K116" s="24">
        <v>6000</v>
      </c>
      <c r="L116" s="24"/>
      <c r="M116" s="24">
        <v>6000</v>
      </c>
      <c r="N116" s="8">
        <f t="shared" si="8"/>
        <v>14040</v>
      </c>
      <c r="O116" s="37" t="s">
        <v>309</v>
      </c>
    </row>
    <row r="117" spans="1:15" s="3" customFormat="1" ht="105" customHeight="1">
      <c r="A117" s="8" t="s">
        <v>297</v>
      </c>
      <c r="B117" s="8">
        <f t="shared" si="7"/>
        <v>5</v>
      </c>
      <c r="C117" s="11" t="s">
        <v>310</v>
      </c>
      <c r="D117" s="10">
        <v>73.01999999999998</v>
      </c>
      <c r="E117" s="25" t="s">
        <v>311</v>
      </c>
      <c r="F117" s="24" t="s">
        <v>22</v>
      </c>
      <c r="G117" s="67"/>
      <c r="H117" s="67"/>
      <c r="I117" s="67"/>
      <c r="J117" s="67"/>
      <c r="K117" s="24">
        <v>5000</v>
      </c>
      <c r="L117" s="24">
        <v>240</v>
      </c>
      <c r="M117" s="24">
        <v>5240</v>
      </c>
      <c r="N117" s="8">
        <f t="shared" si="8"/>
        <v>5240</v>
      </c>
      <c r="O117" s="37" t="s">
        <v>312</v>
      </c>
    </row>
    <row r="118" spans="1:15" s="3" customFormat="1" ht="123" customHeight="1">
      <c r="A118" s="8" t="s">
        <v>297</v>
      </c>
      <c r="B118" s="8">
        <f t="shared" si="7"/>
        <v>6</v>
      </c>
      <c r="C118" s="11" t="s">
        <v>313</v>
      </c>
      <c r="D118" s="10">
        <v>64.06999999999994</v>
      </c>
      <c r="E118" s="25" t="s">
        <v>314</v>
      </c>
      <c r="F118" s="24" t="s">
        <v>52</v>
      </c>
      <c r="G118" s="67"/>
      <c r="H118" s="67"/>
      <c r="I118" s="67"/>
      <c r="J118" s="67"/>
      <c r="K118" s="24">
        <v>4500</v>
      </c>
      <c r="L118" s="24">
        <v>1200</v>
      </c>
      <c r="M118" s="24">
        <v>5700</v>
      </c>
      <c r="N118" s="8">
        <f t="shared" si="8"/>
        <v>5700</v>
      </c>
      <c r="O118" s="37" t="s">
        <v>315</v>
      </c>
    </row>
    <row r="119" spans="1:15" s="3" customFormat="1" ht="81.75" customHeight="1">
      <c r="A119" s="8" t="s">
        <v>297</v>
      </c>
      <c r="B119" s="8">
        <f t="shared" si="7"/>
        <v>7</v>
      </c>
      <c r="C119" s="11" t="s">
        <v>316</v>
      </c>
      <c r="D119" s="10">
        <v>84.08999999999992</v>
      </c>
      <c r="E119" s="25" t="s">
        <v>317</v>
      </c>
      <c r="F119" s="24" t="s">
        <v>22</v>
      </c>
      <c r="G119" s="8"/>
      <c r="H119" s="8"/>
      <c r="I119" s="8"/>
      <c r="J119" s="8"/>
      <c r="K119" s="24">
        <v>10000</v>
      </c>
      <c r="L119" s="24">
        <v>2400</v>
      </c>
      <c r="M119" s="24">
        <v>12400</v>
      </c>
      <c r="N119" s="8">
        <f t="shared" si="8"/>
        <v>12400</v>
      </c>
      <c r="O119" s="37" t="s">
        <v>318</v>
      </c>
    </row>
    <row r="120" spans="1:15" s="3" customFormat="1" ht="82.5" customHeight="1">
      <c r="A120" s="8" t="s">
        <v>297</v>
      </c>
      <c r="B120" s="8">
        <f t="shared" si="7"/>
        <v>8</v>
      </c>
      <c r="C120" s="11" t="s">
        <v>319</v>
      </c>
      <c r="D120" s="10">
        <v>88.03999999999996</v>
      </c>
      <c r="E120" s="25" t="s">
        <v>320</v>
      </c>
      <c r="F120" s="24" t="s">
        <v>22</v>
      </c>
      <c r="G120" s="8"/>
      <c r="H120" s="8"/>
      <c r="I120" s="8"/>
      <c r="J120" s="8"/>
      <c r="K120" s="24">
        <v>5500</v>
      </c>
      <c r="L120" s="24">
        <v>2400</v>
      </c>
      <c r="M120" s="24">
        <v>7900</v>
      </c>
      <c r="N120" s="8">
        <f t="shared" si="8"/>
        <v>7900</v>
      </c>
      <c r="O120" s="37" t="s">
        <v>321</v>
      </c>
    </row>
    <row r="121" spans="1:15" s="3" customFormat="1" ht="46.5" customHeight="1">
      <c r="A121" s="8" t="s">
        <v>297</v>
      </c>
      <c r="B121" s="8">
        <f t="shared" si="7"/>
        <v>9</v>
      </c>
      <c r="C121" s="11" t="s">
        <v>322</v>
      </c>
      <c r="D121" s="10">
        <v>70.01999999999998</v>
      </c>
      <c r="E121" s="37" t="s">
        <v>323</v>
      </c>
      <c r="F121" s="11" t="s">
        <v>52</v>
      </c>
      <c r="G121" s="11">
        <v>110</v>
      </c>
      <c r="H121" s="24">
        <v>110</v>
      </c>
      <c r="I121" s="24">
        <v>990</v>
      </c>
      <c r="J121" s="24">
        <v>11880</v>
      </c>
      <c r="K121" s="24"/>
      <c r="L121" s="24"/>
      <c r="M121" s="24"/>
      <c r="N121" s="8">
        <f t="shared" si="8"/>
        <v>11880</v>
      </c>
      <c r="O121" s="37"/>
    </row>
    <row r="122" spans="1:15" s="3" customFormat="1" ht="54" customHeight="1">
      <c r="A122" s="8" t="s">
        <v>297</v>
      </c>
      <c r="B122" s="8">
        <f t="shared" si="7"/>
        <v>10</v>
      </c>
      <c r="C122" s="11" t="s">
        <v>324</v>
      </c>
      <c r="D122" s="10">
        <v>71.03999999999996</v>
      </c>
      <c r="E122" s="37" t="s">
        <v>325</v>
      </c>
      <c r="F122" s="11" t="s">
        <v>22</v>
      </c>
      <c r="G122" s="11">
        <v>1866.51</v>
      </c>
      <c r="H122" s="24">
        <v>1860</v>
      </c>
      <c r="I122" s="24">
        <v>640</v>
      </c>
      <c r="J122" s="24">
        <v>7680</v>
      </c>
      <c r="K122" s="24"/>
      <c r="L122" s="24"/>
      <c r="M122" s="24"/>
      <c r="N122" s="8">
        <f t="shared" si="8"/>
        <v>7680</v>
      </c>
      <c r="O122" s="31"/>
    </row>
    <row r="123" spans="1:15" s="3" customFormat="1" ht="39.75" customHeight="1">
      <c r="A123" s="8" t="s">
        <v>297</v>
      </c>
      <c r="B123" s="8">
        <f t="shared" si="7"/>
        <v>11</v>
      </c>
      <c r="C123" s="11" t="s">
        <v>326</v>
      </c>
      <c r="D123" s="10">
        <v>76.05999999999995</v>
      </c>
      <c r="E123" s="37" t="s">
        <v>327</v>
      </c>
      <c r="F123" s="11" t="s">
        <v>52</v>
      </c>
      <c r="G123" s="11">
        <v>108</v>
      </c>
      <c r="H123" s="24">
        <v>100</v>
      </c>
      <c r="I123" s="24">
        <v>1000</v>
      </c>
      <c r="J123" s="24">
        <v>12000</v>
      </c>
      <c r="K123" s="24"/>
      <c r="L123" s="24"/>
      <c r="M123" s="24"/>
      <c r="N123" s="8">
        <f t="shared" si="8"/>
        <v>12000</v>
      </c>
      <c r="O123" s="31"/>
    </row>
    <row r="124" spans="1:15" s="3" customFormat="1" ht="39.75" customHeight="1">
      <c r="A124" s="14" t="s">
        <v>297</v>
      </c>
      <c r="B124" s="14"/>
      <c r="C124" s="35" t="s">
        <v>60</v>
      </c>
      <c r="D124" s="35"/>
      <c r="E124" s="33">
        <f>SUM(J113:J123)</f>
        <v>51480</v>
      </c>
      <c r="F124" s="33"/>
      <c r="G124" s="35" t="s">
        <v>61</v>
      </c>
      <c r="H124" s="35"/>
      <c r="I124" s="44">
        <f>SUM(M113:M123)</f>
        <v>58540</v>
      </c>
      <c r="J124" s="45"/>
      <c r="K124" s="46" t="s">
        <v>62</v>
      </c>
      <c r="L124" s="44">
        <f>E124+I124</f>
        <v>110020</v>
      </c>
      <c r="M124" s="45"/>
      <c r="N124" s="14"/>
      <c r="O124" s="45"/>
    </row>
    <row r="125" spans="1:15" s="3" customFormat="1" ht="69.75" customHeight="1">
      <c r="A125" s="8" t="s">
        <v>328</v>
      </c>
      <c r="B125" s="8">
        <f t="shared" si="7"/>
        <v>1</v>
      </c>
      <c r="C125" s="60" t="s">
        <v>329</v>
      </c>
      <c r="D125" s="10">
        <v>85.05999999999995</v>
      </c>
      <c r="E125" s="25" t="s">
        <v>330</v>
      </c>
      <c r="F125" s="24" t="s">
        <v>22</v>
      </c>
      <c r="G125" s="8"/>
      <c r="H125" s="8"/>
      <c r="I125" s="8"/>
      <c r="J125" s="8"/>
      <c r="K125" s="24">
        <v>5500</v>
      </c>
      <c r="L125" s="24"/>
      <c r="M125" s="24">
        <v>5500</v>
      </c>
      <c r="N125" s="8">
        <f t="shared" si="8"/>
        <v>5500</v>
      </c>
      <c r="O125" s="31" t="s">
        <v>331</v>
      </c>
    </row>
    <row r="126" spans="1:15" s="3" customFormat="1" ht="54" customHeight="1">
      <c r="A126" s="8" t="s">
        <v>328</v>
      </c>
      <c r="B126" s="8">
        <f t="shared" si="7"/>
        <v>2</v>
      </c>
      <c r="C126" s="60" t="s">
        <v>332</v>
      </c>
      <c r="D126" s="10">
        <v>83.01</v>
      </c>
      <c r="E126" s="25" t="s">
        <v>333</v>
      </c>
      <c r="F126" s="24" t="s">
        <v>22</v>
      </c>
      <c r="G126" s="8"/>
      <c r="H126" s="8"/>
      <c r="I126" s="8"/>
      <c r="J126" s="8"/>
      <c r="K126" s="24">
        <v>5500</v>
      </c>
      <c r="L126" s="24">
        <v>5270</v>
      </c>
      <c r="M126" s="24">
        <v>10770</v>
      </c>
      <c r="N126" s="8">
        <f t="shared" si="8"/>
        <v>10770</v>
      </c>
      <c r="O126" s="31" t="s">
        <v>334</v>
      </c>
    </row>
    <row r="127" spans="1:15" s="3" customFormat="1" ht="66" customHeight="1">
      <c r="A127" s="8" t="s">
        <v>328</v>
      </c>
      <c r="B127" s="8">
        <f t="shared" si="7"/>
        <v>3</v>
      </c>
      <c r="C127" s="60" t="s">
        <v>335</v>
      </c>
      <c r="D127" s="10">
        <v>77</v>
      </c>
      <c r="E127" s="25" t="s">
        <v>336</v>
      </c>
      <c r="F127" s="24" t="s">
        <v>22</v>
      </c>
      <c r="G127" s="8"/>
      <c r="H127" s="8"/>
      <c r="I127" s="8"/>
      <c r="J127" s="8"/>
      <c r="K127" s="24">
        <v>8000</v>
      </c>
      <c r="L127" s="24"/>
      <c r="M127" s="24">
        <v>8000</v>
      </c>
      <c r="N127" s="8">
        <f t="shared" si="8"/>
        <v>8000</v>
      </c>
      <c r="O127" s="38" t="s">
        <v>337</v>
      </c>
    </row>
    <row r="128" spans="1:15" s="3" customFormat="1" ht="78" customHeight="1">
      <c r="A128" s="8" t="s">
        <v>328</v>
      </c>
      <c r="B128" s="8">
        <f t="shared" si="7"/>
        <v>4</v>
      </c>
      <c r="C128" s="60" t="s">
        <v>338</v>
      </c>
      <c r="D128" s="61">
        <v>85.05999999999995</v>
      </c>
      <c r="E128" s="66" t="s">
        <v>339</v>
      </c>
      <c r="F128" s="32" t="s">
        <v>22</v>
      </c>
      <c r="G128" s="8"/>
      <c r="H128" s="8"/>
      <c r="I128" s="8"/>
      <c r="J128" s="8"/>
      <c r="K128" s="24">
        <v>10000</v>
      </c>
      <c r="L128" s="24"/>
      <c r="M128" s="24">
        <v>10000</v>
      </c>
      <c r="N128" s="8">
        <f t="shared" si="8"/>
        <v>10000</v>
      </c>
      <c r="O128" s="31" t="s">
        <v>340</v>
      </c>
    </row>
    <row r="129" spans="1:15" s="3" customFormat="1" ht="78" customHeight="1">
      <c r="A129" s="8" t="s">
        <v>328</v>
      </c>
      <c r="B129" s="8">
        <f t="shared" si="7"/>
        <v>5</v>
      </c>
      <c r="C129" s="60" t="s">
        <v>341</v>
      </c>
      <c r="D129" s="61">
        <v>73</v>
      </c>
      <c r="E129" s="66" t="s">
        <v>342</v>
      </c>
      <c r="F129" s="32" t="s">
        <v>22</v>
      </c>
      <c r="G129" s="11">
        <v>954.27</v>
      </c>
      <c r="H129" s="24">
        <v>950</v>
      </c>
      <c r="I129" s="24">
        <v>150</v>
      </c>
      <c r="J129" s="24">
        <v>1800</v>
      </c>
      <c r="K129" s="24">
        <v>5000</v>
      </c>
      <c r="L129" s="24">
        <v>1200</v>
      </c>
      <c r="M129" s="24">
        <v>6200</v>
      </c>
      <c r="N129" s="8">
        <f t="shared" si="8"/>
        <v>8000</v>
      </c>
      <c r="O129" s="31" t="s">
        <v>343</v>
      </c>
    </row>
    <row r="130" spans="1:15" s="3" customFormat="1" ht="93" customHeight="1">
      <c r="A130" s="8" t="s">
        <v>328</v>
      </c>
      <c r="B130" s="8">
        <f t="shared" si="7"/>
        <v>6</v>
      </c>
      <c r="C130" s="11" t="s">
        <v>344</v>
      </c>
      <c r="D130" s="61">
        <v>70.04999999999995</v>
      </c>
      <c r="E130" s="66" t="s">
        <v>345</v>
      </c>
      <c r="F130" s="32" t="s">
        <v>22</v>
      </c>
      <c r="G130" s="8"/>
      <c r="H130" s="8"/>
      <c r="I130" s="8"/>
      <c r="J130" s="8"/>
      <c r="K130" s="24">
        <v>5000</v>
      </c>
      <c r="L130" s="24">
        <v>880</v>
      </c>
      <c r="M130" s="24">
        <v>5880</v>
      </c>
      <c r="N130" s="8">
        <f t="shared" si="8"/>
        <v>5880</v>
      </c>
      <c r="O130" s="31" t="s">
        <v>346</v>
      </c>
    </row>
    <row r="131" spans="1:15" s="3" customFormat="1" ht="42" customHeight="1">
      <c r="A131" s="8" t="s">
        <v>328</v>
      </c>
      <c r="B131" s="8">
        <f t="shared" si="7"/>
        <v>7</v>
      </c>
      <c r="C131" s="11" t="s">
        <v>347</v>
      </c>
      <c r="D131" s="61">
        <v>64.08999999999992</v>
      </c>
      <c r="E131" s="37" t="s">
        <v>348</v>
      </c>
      <c r="F131" s="11" t="s">
        <v>52</v>
      </c>
      <c r="G131" s="11">
        <v>922.47</v>
      </c>
      <c r="H131" s="24">
        <v>920</v>
      </c>
      <c r="I131" s="24">
        <v>180</v>
      </c>
      <c r="J131" s="24">
        <v>2160</v>
      </c>
      <c r="K131" s="24"/>
      <c r="L131" s="24"/>
      <c r="M131" s="24"/>
      <c r="N131" s="8">
        <f t="shared" si="8"/>
        <v>2160</v>
      </c>
      <c r="O131" s="31"/>
    </row>
    <row r="132" spans="1:15" s="3" customFormat="1" ht="42" customHeight="1">
      <c r="A132" s="8" t="s">
        <v>328</v>
      </c>
      <c r="B132" s="8"/>
      <c r="C132" s="75"/>
      <c r="D132" s="32"/>
      <c r="E132" s="85"/>
      <c r="F132" s="58"/>
      <c r="G132" s="8"/>
      <c r="H132" s="8"/>
      <c r="I132" s="8"/>
      <c r="J132" s="8"/>
      <c r="K132" s="24"/>
      <c r="L132" s="24"/>
      <c r="M132" s="24">
        <v>5000</v>
      </c>
      <c r="N132" s="8">
        <v>5000</v>
      </c>
      <c r="O132" s="58" t="s">
        <v>349</v>
      </c>
    </row>
    <row r="133" spans="1:15" s="3" customFormat="1" ht="43.5" customHeight="1">
      <c r="A133" s="14" t="s">
        <v>328</v>
      </c>
      <c r="B133" s="14"/>
      <c r="C133" s="16" t="s">
        <v>60</v>
      </c>
      <c r="D133" s="16"/>
      <c r="E133" s="33">
        <f>SUM(J125:J132)</f>
        <v>3960</v>
      </c>
      <c r="F133" s="33"/>
      <c r="G133" s="35" t="s">
        <v>61</v>
      </c>
      <c r="H133" s="35"/>
      <c r="I133" s="44">
        <f>SUM(M125:M132)</f>
        <v>51350</v>
      </c>
      <c r="J133" s="45"/>
      <c r="K133" s="46" t="s">
        <v>62</v>
      </c>
      <c r="L133" s="44">
        <f>E133+I133</f>
        <v>55310</v>
      </c>
      <c r="M133" s="45"/>
      <c r="N133" s="14"/>
      <c r="O133" s="45"/>
    </row>
    <row r="134" spans="1:15" s="3" customFormat="1" ht="70.5" customHeight="1">
      <c r="A134" s="8" t="s">
        <v>350</v>
      </c>
      <c r="B134" s="8">
        <f aca="true" t="shared" si="9" ref="B133:B165">B133+1</f>
        <v>1</v>
      </c>
      <c r="C134" s="76" t="s">
        <v>351</v>
      </c>
      <c r="D134" s="10">
        <v>52.01999999999998</v>
      </c>
      <c r="E134" s="86" t="s">
        <v>352</v>
      </c>
      <c r="F134" s="62" t="s">
        <v>83</v>
      </c>
      <c r="G134" s="8"/>
      <c r="H134" s="8"/>
      <c r="I134" s="8"/>
      <c r="J134" s="8"/>
      <c r="K134" s="90">
        <v>4000</v>
      </c>
      <c r="L134" s="9"/>
      <c r="M134" s="9">
        <v>4000</v>
      </c>
      <c r="N134" s="8">
        <f t="shared" si="8"/>
        <v>4000</v>
      </c>
      <c r="O134" s="25" t="s">
        <v>353</v>
      </c>
    </row>
    <row r="135" spans="1:15" s="3" customFormat="1" ht="48" customHeight="1">
      <c r="A135" s="8" t="s">
        <v>350</v>
      </c>
      <c r="B135" s="8">
        <f t="shared" si="9"/>
        <v>2</v>
      </c>
      <c r="C135" s="77" t="s">
        <v>354</v>
      </c>
      <c r="D135" s="10">
        <v>92.04999999999995</v>
      </c>
      <c r="E135" s="25" t="s">
        <v>355</v>
      </c>
      <c r="F135" s="32" t="s">
        <v>22</v>
      </c>
      <c r="G135" s="8"/>
      <c r="H135" s="8"/>
      <c r="I135" s="8"/>
      <c r="J135" s="8"/>
      <c r="K135" s="90">
        <v>6000</v>
      </c>
      <c r="L135" s="9"/>
      <c r="M135" s="9">
        <v>6000</v>
      </c>
      <c r="N135" s="8">
        <f t="shared" si="8"/>
        <v>6000</v>
      </c>
      <c r="O135" s="25" t="s">
        <v>356</v>
      </c>
    </row>
    <row r="136" spans="1:15" s="3" customFormat="1" ht="48" customHeight="1">
      <c r="A136" s="8" t="s">
        <v>350</v>
      </c>
      <c r="B136" s="8">
        <f t="shared" si="9"/>
        <v>3</v>
      </c>
      <c r="C136" s="77" t="s">
        <v>357</v>
      </c>
      <c r="D136" s="10">
        <v>65.06999999999994</v>
      </c>
      <c r="E136" s="25" t="s">
        <v>358</v>
      </c>
      <c r="F136" s="32" t="s">
        <v>22</v>
      </c>
      <c r="G136" s="8"/>
      <c r="H136" s="8"/>
      <c r="I136" s="8"/>
      <c r="J136" s="8"/>
      <c r="K136" s="90">
        <v>4500</v>
      </c>
      <c r="L136" s="9"/>
      <c r="M136" s="9">
        <v>4500</v>
      </c>
      <c r="N136" s="8">
        <f t="shared" si="8"/>
        <v>4500</v>
      </c>
      <c r="O136" s="25" t="s">
        <v>359</v>
      </c>
    </row>
    <row r="137" spans="1:15" s="3" customFormat="1" ht="46.5" customHeight="1">
      <c r="A137" s="8" t="s">
        <v>350</v>
      </c>
      <c r="B137" s="8">
        <f t="shared" si="9"/>
        <v>4</v>
      </c>
      <c r="C137" s="77" t="s">
        <v>360</v>
      </c>
      <c r="D137" s="10">
        <v>89.04999999999995</v>
      </c>
      <c r="E137" s="25" t="s">
        <v>361</v>
      </c>
      <c r="F137" s="32" t="s">
        <v>22</v>
      </c>
      <c r="G137" s="8"/>
      <c r="H137" s="8"/>
      <c r="I137" s="8"/>
      <c r="J137" s="8"/>
      <c r="K137" s="90">
        <v>5500</v>
      </c>
      <c r="L137" s="9"/>
      <c r="M137" s="9">
        <v>5500</v>
      </c>
      <c r="N137" s="8">
        <f t="shared" si="8"/>
        <v>5500</v>
      </c>
      <c r="O137" s="25" t="s">
        <v>362</v>
      </c>
    </row>
    <row r="138" spans="1:15" s="3" customFormat="1" ht="46.5" customHeight="1">
      <c r="A138" s="8" t="s">
        <v>350</v>
      </c>
      <c r="B138" s="8">
        <f t="shared" si="9"/>
        <v>5</v>
      </c>
      <c r="C138" s="77" t="s">
        <v>363</v>
      </c>
      <c r="D138" s="10">
        <v>89.04999999999995</v>
      </c>
      <c r="E138" s="25" t="s">
        <v>364</v>
      </c>
      <c r="F138" s="32" t="s">
        <v>22</v>
      </c>
      <c r="G138" s="8"/>
      <c r="H138" s="8"/>
      <c r="I138" s="8"/>
      <c r="J138" s="8"/>
      <c r="K138" s="90">
        <v>5500</v>
      </c>
      <c r="L138" s="9"/>
      <c r="M138" s="9">
        <v>5500</v>
      </c>
      <c r="N138" s="8">
        <f t="shared" si="8"/>
        <v>5500</v>
      </c>
      <c r="O138" s="25" t="s">
        <v>365</v>
      </c>
    </row>
    <row r="139" spans="1:15" s="3" customFormat="1" ht="55.5" customHeight="1">
      <c r="A139" s="8" t="s">
        <v>350</v>
      </c>
      <c r="B139" s="8">
        <f t="shared" si="9"/>
        <v>6</v>
      </c>
      <c r="C139" s="77" t="s">
        <v>366</v>
      </c>
      <c r="D139" s="10">
        <v>87.04999999999995</v>
      </c>
      <c r="E139" s="25" t="s">
        <v>367</v>
      </c>
      <c r="F139" s="32" t="s">
        <v>22</v>
      </c>
      <c r="G139" s="8"/>
      <c r="H139" s="8"/>
      <c r="I139" s="8"/>
      <c r="J139" s="8"/>
      <c r="K139" s="90">
        <v>5500</v>
      </c>
      <c r="L139" s="9"/>
      <c r="M139" s="9">
        <v>5500</v>
      </c>
      <c r="N139" s="8">
        <f t="shared" si="8"/>
        <v>5500</v>
      </c>
      <c r="O139" s="25" t="s">
        <v>368</v>
      </c>
    </row>
    <row r="140" spans="1:15" s="3" customFormat="1" ht="38.25" customHeight="1">
      <c r="A140" s="8" t="s">
        <v>350</v>
      </c>
      <c r="B140" s="8">
        <f t="shared" si="9"/>
        <v>7</v>
      </c>
      <c r="C140" s="77" t="s">
        <v>369</v>
      </c>
      <c r="D140" s="10">
        <v>83.04999999999995</v>
      </c>
      <c r="E140" s="25" t="s">
        <v>370</v>
      </c>
      <c r="F140" s="32" t="s">
        <v>22</v>
      </c>
      <c r="G140" s="8"/>
      <c r="H140" s="8"/>
      <c r="I140" s="8"/>
      <c r="J140" s="8"/>
      <c r="K140" s="90">
        <v>5500</v>
      </c>
      <c r="L140" s="9"/>
      <c r="M140" s="9">
        <v>5500</v>
      </c>
      <c r="N140" s="8">
        <f t="shared" si="8"/>
        <v>5500</v>
      </c>
      <c r="O140" s="25" t="s">
        <v>371</v>
      </c>
    </row>
    <row r="141" spans="1:15" s="3" customFormat="1" ht="52.5" customHeight="1">
      <c r="A141" s="8" t="s">
        <v>350</v>
      </c>
      <c r="B141" s="8">
        <f t="shared" si="9"/>
        <v>8</v>
      </c>
      <c r="C141" s="77" t="s">
        <v>372</v>
      </c>
      <c r="D141" s="10">
        <v>82.08999999999992</v>
      </c>
      <c r="E141" s="25" t="s">
        <v>373</v>
      </c>
      <c r="F141" s="32" t="s">
        <v>22</v>
      </c>
      <c r="G141" s="8"/>
      <c r="H141" s="8"/>
      <c r="I141" s="8"/>
      <c r="J141" s="8"/>
      <c r="K141" s="90">
        <v>5500</v>
      </c>
      <c r="L141" s="8"/>
      <c r="M141" s="9">
        <v>5500</v>
      </c>
      <c r="N141" s="8">
        <f t="shared" si="8"/>
        <v>5500</v>
      </c>
      <c r="O141" s="25" t="s">
        <v>374</v>
      </c>
    </row>
    <row r="142" spans="1:15" s="3" customFormat="1" ht="45.75" customHeight="1">
      <c r="A142" s="8" t="s">
        <v>350</v>
      </c>
      <c r="B142" s="8">
        <f t="shared" si="9"/>
        <v>9</v>
      </c>
      <c r="C142" s="77" t="s">
        <v>375</v>
      </c>
      <c r="D142" s="10">
        <v>79.02999999999997</v>
      </c>
      <c r="E142" s="25" t="s">
        <v>376</v>
      </c>
      <c r="F142" s="24" t="s">
        <v>22</v>
      </c>
      <c r="G142" s="8"/>
      <c r="H142" s="8"/>
      <c r="I142" s="8"/>
      <c r="J142" s="8"/>
      <c r="K142" s="90">
        <v>5000</v>
      </c>
      <c r="L142" s="9"/>
      <c r="M142" s="9">
        <v>5000</v>
      </c>
      <c r="N142" s="8">
        <f t="shared" si="8"/>
        <v>5000</v>
      </c>
      <c r="O142" s="25" t="s">
        <v>377</v>
      </c>
    </row>
    <row r="143" spans="1:15" s="3" customFormat="1" ht="45.75" customHeight="1">
      <c r="A143" s="14" t="s">
        <v>350</v>
      </c>
      <c r="B143" s="14"/>
      <c r="C143" s="16" t="s">
        <v>60</v>
      </c>
      <c r="D143" s="16"/>
      <c r="E143" s="33">
        <f>SUM(J134:J142)</f>
        <v>0</v>
      </c>
      <c r="F143" s="34"/>
      <c r="G143" s="35" t="s">
        <v>61</v>
      </c>
      <c r="H143" s="35"/>
      <c r="I143" s="44">
        <f>SUM(M134:M142)</f>
        <v>47000</v>
      </c>
      <c r="J143" s="45"/>
      <c r="K143" s="46" t="s">
        <v>62</v>
      </c>
      <c r="L143" s="44">
        <f>E143+I143</f>
        <v>47000</v>
      </c>
      <c r="M143" s="45"/>
      <c r="N143" s="14"/>
      <c r="O143" s="45"/>
    </row>
    <row r="144" spans="1:15" s="3" customFormat="1" ht="69" customHeight="1">
      <c r="A144" s="8" t="s">
        <v>378</v>
      </c>
      <c r="B144" s="8">
        <f t="shared" si="9"/>
        <v>1</v>
      </c>
      <c r="C144" s="78" t="s">
        <v>379</v>
      </c>
      <c r="D144" s="10">
        <v>58</v>
      </c>
      <c r="E144" s="25" t="s">
        <v>380</v>
      </c>
      <c r="F144" s="24" t="s">
        <v>381</v>
      </c>
      <c r="G144" s="8"/>
      <c r="H144" s="8"/>
      <c r="I144" s="8"/>
      <c r="J144" s="8"/>
      <c r="K144" s="24">
        <v>10000</v>
      </c>
      <c r="L144" s="24">
        <v>1430</v>
      </c>
      <c r="M144" s="24">
        <v>11430</v>
      </c>
      <c r="N144" s="8">
        <f aca="true" t="shared" si="10" ref="N144:N178">J144+M144</f>
        <v>11430</v>
      </c>
      <c r="O144" s="31" t="s">
        <v>382</v>
      </c>
    </row>
    <row r="145" spans="1:15" s="3" customFormat="1" ht="69" customHeight="1">
      <c r="A145" s="8" t="s">
        <v>378</v>
      </c>
      <c r="B145" s="8">
        <f t="shared" si="9"/>
        <v>2</v>
      </c>
      <c r="C145" s="8" t="s">
        <v>383</v>
      </c>
      <c r="D145" s="10">
        <v>85</v>
      </c>
      <c r="E145" s="25" t="s">
        <v>384</v>
      </c>
      <c r="F145" s="24" t="s">
        <v>22</v>
      </c>
      <c r="G145" s="8"/>
      <c r="H145" s="8"/>
      <c r="I145" s="8"/>
      <c r="J145" s="8"/>
      <c r="K145" s="24">
        <v>5500</v>
      </c>
      <c r="L145" s="24">
        <v>680</v>
      </c>
      <c r="M145" s="24">
        <v>6180</v>
      </c>
      <c r="N145" s="8">
        <f t="shared" si="10"/>
        <v>6180</v>
      </c>
      <c r="O145" s="87" t="s">
        <v>385</v>
      </c>
    </row>
    <row r="146" spans="1:15" s="3" customFormat="1" ht="130.5" customHeight="1">
      <c r="A146" s="8" t="s">
        <v>378</v>
      </c>
      <c r="B146" s="8">
        <f t="shared" si="9"/>
        <v>3</v>
      </c>
      <c r="C146" s="8" t="s">
        <v>386</v>
      </c>
      <c r="D146" s="10">
        <v>79.1099999999999</v>
      </c>
      <c r="E146" s="25" t="s">
        <v>387</v>
      </c>
      <c r="F146" s="24" t="s">
        <v>52</v>
      </c>
      <c r="G146" s="8">
        <v>148</v>
      </c>
      <c r="H146" s="24">
        <v>140</v>
      </c>
      <c r="I146" s="24">
        <v>960</v>
      </c>
      <c r="J146" s="24">
        <v>11520</v>
      </c>
      <c r="K146" s="24">
        <v>5000</v>
      </c>
      <c r="L146" s="24">
        <v>140</v>
      </c>
      <c r="M146" s="24">
        <v>5140</v>
      </c>
      <c r="N146" s="8">
        <f t="shared" si="10"/>
        <v>16660</v>
      </c>
      <c r="O146" s="31" t="s">
        <v>388</v>
      </c>
    </row>
    <row r="147" spans="1:15" s="3" customFormat="1" ht="75" customHeight="1">
      <c r="A147" s="8" t="s">
        <v>378</v>
      </c>
      <c r="B147" s="8">
        <f t="shared" si="9"/>
        <v>4</v>
      </c>
      <c r="C147" s="78" t="s">
        <v>389</v>
      </c>
      <c r="D147" s="10">
        <v>81.1099999999999</v>
      </c>
      <c r="E147" s="25" t="s">
        <v>390</v>
      </c>
      <c r="F147" s="24" t="s">
        <v>22</v>
      </c>
      <c r="G147" s="8"/>
      <c r="H147" s="8"/>
      <c r="I147" s="8"/>
      <c r="J147" s="8"/>
      <c r="K147" s="24">
        <v>5500</v>
      </c>
      <c r="L147" s="24">
        <v>280</v>
      </c>
      <c r="M147" s="24">
        <v>5780</v>
      </c>
      <c r="N147" s="8">
        <f t="shared" si="10"/>
        <v>5780</v>
      </c>
      <c r="O147" s="87" t="s">
        <v>391</v>
      </c>
    </row>
    <row r="148" spans="1:15" s="3" customFormat="1" ht="69.75" customHeight="1">
      <c r="A148" s="8" t="s">
        <v>378</v>
      </c>
      <c r="B148" s="8">
        <f t="shared" si="9"/>
        <v>5</v>
      </c>
      <c r="C148" s="78" t="s">
        <v>392</v>
      </c>
      <c r="D148" s="10">
        <v>86.01999999999998</v>
      </c>
      <c r="E148" s="25" t="s">
        <v>393</v>
      </c>
      <c r="F148" s="24" t="s">
        <v>22</v>
      </c>
      <c r="G148" s="8"/>
      <c r="H148" s="8"/>
      <c r="I148" s="8"/>
      <c r="J148" s="8"/>
      <c r="K148" s="24">
        <v>5500</v>
      </c>
      <c r="L148" s="24">
        <v>80</v>
      </c>
      <c r="M148" s="24">
        <v>5580</v>
      </c>
      <c r="N148" s="8">
        <f t="shared" si="10"/>
        <v>5580</v>
      </c>
      <c r="O148" s="92" t="s">
        <v>394</v>
      </c>
    </row>
    <row r="149" spans="1:15" s="3" customFormat="1" ht="36" customHeight="1">
      <c r="A149" s="8" t="s">
        <v>378</v>
      </c>
      <c r="B149" s="8">
        <f t="shared" si="9"/>
        <v>6</v>
      </c>
      <c r="C149" s="78" t="s">
        <v>395</v>
      </c>
      <c r="D149" s="10">
        <v>88</v>
      </c>
      <c r="E149" s="87" t="s">
        <v>396</v>
      </c>
      <c r="F149" s="8" t="s">
        <v>52</v>
      </c>
      <c r="G149" s="8">
        <v>116</v>
      </c>
      <c r="H149" s="24">
        <v>110</v>
      </c>
      <c r="I149" s="24">
        <v>990</v>
      </c>
      <c r="J149" s="24">
        <v>11880</v>
      </c>
      <c r="K149" s="24"/>
      <c r="L149" s="24"/>
      <c r="M149" s="24"/>
      <c r="N149" s="8">
        <f t="shared" si="10"/>
        <v>11880</v>
      </c>
      <c r="O149" s="8"/>
    </row>
    <row r="150" spans="1:15" s="3" customFormat="1" ht="47.25" customHeight="1">
      <c r="A150" s="8" t="s">
        <v>378</v>
      </c>
      <c r="B150" s="8">
        <f t="shared" si="9"/>
        <v>7</v>
      </c>
      <c r="C150" s="78" t="s">
        <v>397</v>
      </c>
      <c r="D150" s="10">
        <v>83.05999999999995</v>
      </c>
      <c r="E150" s="87" t="s">
        <v>398</v>
      </c>
      <c r="F150" s="8" t="s">
        <v>52</v>
      </c>
      <c r="G150" s="8">
        <v>496</v>
      </c>
      <c r="H150" s="24">
        <v>490</v>
      </c>
      <c r="I150" s="24">
        <v>610</v>
      </c>
      <c r="J150" s="24">
        <v>7320</v>
      </c>
      <c r="K150" s="24"/>
      <c r="L150" s="24"/>
      <c r="M150" s="24"/>
      <c r="N150" s="8">
        <f t="shared" si="10"/>
        <v>7320</v>
      </c>
      <c r="O150" s="8"/>
    </row>
    <row r="151" spans="1:15" s="3" customFormat="1" ht="43.5" customHeight="1">
      <c r="A151" s="14" t="s">
        <v>378</v>
      </c>
      <c r="B151" s="14"/>
      <c r="C151" s="16" t="s">
        <v>60</v>
      </c>
      <c r="D151" s="16"/>
      <c r="E151" s="33">
        <f>SUM(J144:J150)</f>
        <v>30720</v>
      </c>
      <c r="F151" s="33"/>
      <c r="G151" s="35" t="s">
        <v>61</v>
      </c>
      <c r="H151" s="35"/>
      <c r="I151" s="44">
        <f>SUM(M144:M150)</f>
        <v>34110</v>
      </c>
      <c r="J151" s="45"/>
      <c r="K151" s="46" t="s">
        <v>62</v>
      </c>
      <c r="L151" s="44">
        <f>E151+I151</f>
        <v>64830</v>
      </c>
      <c r="M151" s="45"/>
      <c r="N151" s="14"/>
      <c r="O151" s="45"/>
    </row>
    <row r="152" spans="1:15" s="3" customFormat="1" ht="70.5" customHeight="1">
      <c r="A152" s="8" t="s">
        <v>399</v>
      </c>
      <c r="B152" s="8">
        <f t="shared" si="9"/>
        <v>1</v>
      </c>
      <c r="C152" s="9" t="s">
        <v>400</v>
      </c>
      <c r="D152" s="10">
        <v>93.01999999999998</v>
      </c>
      <c r="E152" s="25" t="s">
        <v>401</v>
      </c>
      <c r="F152" s="24" t="s">
        <v>22</v>
      </c>
      <c r="G152" s="8"/>
      <c r="H152" s="8"/>
      <c r="I152" s="8"/>
      <c r="J152" s="8"/>
      <c r="K152" s="24">
        <v>6000</v>
      </c>
      <c r="L152" s="24"/>
      <c r="M152" s="24">
        <v>6000</v>
      </c>
      <c r="N152" s="8">
        <f t="shared" si="10"/>
        <v>6000</v>
      </c>
      <c r="O152" s="31" t="s">
        <v>402</v>
      </c>
    </row>
    <row r="153" spans="1:15" s="3" customFormat="1" ht="87.75" customHeight="1">
      <c r="A153" s="8" t="s">
        <v>399</v>
      </c>
      <c r="B153" s="8">
        <f t="shared" si="9"/>
        <v>2</v>
      </c>
      <c r="C153" s="9" t="s">
        <v>403</v>
      </c>
      <c r="D153" s="10">
        <v>84.07999999999993</v>
      </c>
      <c r="E153" s="25" t="s">
        <v>404</v>
      </c>
      <c r="F153" s="24" t="s">
        <v>22</v>
      </c>
      <c r="G153" s="8"/>
      <c r="H153" s="8"/>
      <c r="I153" s="8"/>
      <c r="J153" s="8"/>
      <c r="K153" s="24">
        <v>5500</v>
      </c>
      <c r="L153" s="24"/>
      <c r="M153" s="24">
        <v>5500</v>
      </c>
      <c r="N153" s="8">
        <f t="shared" si="10"/>
        <v>5500</v>
      </c>
      <c r="O153" s="31" t="s">
        <v>405</v>
      </c>
    </row>
    <row r="154" spans="1:15" s="3" customFormat="1" ht="87.75" customHeight="1">
      <c r="A154" s="8" t="s">
        <v>399</v>
      </c>
      <c r="B154" s="8">
        <f t="shared" si="9"/>
        <v>3</v>
      </c>
      <c r="C154" s="9" t="s">
        <v>406</v>
      </c>
      <c r="D154" s="10">
        <v>84.03999999999996</v>
      </c>
      <c r="E154" s="25" t="s">
        <v>407</v>
      </c>
      <c r="F154" s="24" t="s">
        <v>22</v>
      </c>
      <c r="G154" s="8"/>
      <c r="H154" s="8"/>
      <c r="I154" s="8"/>
      <c r="J154" s="8"/>
      <c r="K154" s="24">
        <v>5500</v>
      </c>
      <c r="L154" s="24">
        <v>10580</v>
      </c>
      <c r="M154" s="24">
        <v>16080</v>
      </c>
      <c r="N154" s="8">
        <f t="shared" si="10"/>
        <v>16080</v>
      </c>
      <c r="O154" s="38" t="s">
        <v>408</v>
      </c>
    </row>
    <row r="155" spans="1:15" s="3" customFormat="1" ht="64.5" customHeight="1">
      <c r="A155" s="8" t="s">
        <v>399</v>
      </c>
      <c r="B155" s="8">
        <f t="shared" si="9"/>
        <v>4</v>
      </c>
      <c r="C155" s="79" t="s">
        <v>409</v>
      </c>
      <c r="D155" s="10">
        <v>90.06999999999994</v>
      </c>
      <c r="E155" s="25" t="s">
        <v>410</v>
      </c>
      <c r="F155" s="24" t="s">
        <v>22</v>
      </c>
      <c r="G155" s="8"/>
      <c r="H155" s="8"/>
      <c r="I155" s="8"/>
      <c r="J155" s="8"/>
      <c r="K155" s="24">
        <v>6000</v>
      </c>
      <c r="L155" s="24">
        <v>230</v>
      </c>
      <c r="M155" s="24">
        <v>6230</v>
      </c>
      <c r="N155" s="8">
        <f t="shared" si="10"/>
        <v>6230</v>
      </c>
      <c r="O155" s="93" t="s">
        <v>411</v>
      </c>
    </row>
    <row r="156" spans="1:15" s="3" customFormat="1" ht="70.5" customHeight="1">
      <c r="A156" s="8" t="s">
        <v>399</v>
      </c>
      <c r="B156" s="8">
        <f t="shared" si="9"/>
        <v>5</v>
      </c>
      <c r="C156" s="9" t="s">
        <v>412</v>
      </c>
      <c r="D156" s="61">
        <v>74.00999999999999</v>
      </c>
      <c r="E156" s="66" t="s">
        <v>413</v>
      </c>
      <c r="F156" s="32" t="s">
        <v>52</v>
      </c>
      <c r="G156" s="8">
        <v>700</v>
      </c>
      <c r="H156" s="8">
        <v>700</v>
      </c>
      <c r="I156" s="8">
        <v>400</v>
      </c>
      <c r="J156" s="8">
        <v>4800</v>
      </c>
      <c r="K156" s="24">
        <v>5000</v>
      </c>
      <c r="L156" s="24">
        <v>220</v>
      </c>
      <c r="M156" s="24">
        <v>5220</v>
      </c>
      <c r="N156" s="8">
        <f t="shared" si="10"/>
        <v>10020</v>
      </c>
      <c r="O156" s="38" t="s">
        <v>414</v>
      </c>
    </row>
    <row r="157" spans="1:15" s="3" customFormat="1" ht="43.5" customHeight="1">
      <c r="A157" s="14" t="s">
        <v>399</v>
      </c>
      <c r="B157" s="14"/>
      <c r="C157" s="16" t="s">
        <v>60</v>
      </c>
      <c r="D157" s="16"/>
      <c r="E157" s="33">
        <f>SUM(J152:J156)</f>
        <v>4800</v>
      </c>
      <c r="F157" s="33"/>
      <c r="G157" s="35" t="s">
        <v>61</v>
      </c>
      <c r="H157" s="35"/>
      <c r="I157" s="44">
        <f>SUM(M152:M156)</f>
        <v>39030</v>
      </c>
      <c r="J157" s="45"/>
      <c r="K157" s="46" t="s">
        <v>62</v>
      </c>
      <c r="L157" s="44">
        <f>E157+I157</f>
        <v>43830</v>
      </c>
      <c r="M157" s="45"/>
      <c r="N157" s="14"/>
      <c r="O157" s="45"/>
    </row>
    <row r="158" spans="1:15" s="3" customFormat="1" ht="46.5" customHeight="1">
      <c r="A158" s="8" t="s">
        <v>415</v>
      </c>
      <c r="B158" s="8">
        <f t="shared" si="9"/>
        <v>1</v>
      </c>
      <c r="C158" s="9" t="s">
        <v>416</v>
      </c>
      <c r="D158" s="10">
        <v>55.02999999999997</v>
      </c>
      <c r="E158" s="25" t="s">
        <v>417</v>
      </c>
      <c r="F158" s="24" t="s">
        <v>418</v>
      </c>
      <c r="G158" s="8"/>
      <c r="H158" s="8"/>
      <c r="I158" s="8"/>
      <c r="J158" s="8"/>
      <c r="K158" s="24">
        <v>4000</v>
      </c>
      <c r="L158" s="24">
        <v>2500</v>
      </c>
      <c r="M158" s="24">
        <v>6500</v>
      </c>
      <c r="N158" s="8">
        <f t="shared" si="10"/>
        <v>6500</v>
      </c>
      <c r="O158" s="31" t="s">
        <v>419</v>
      </c>
    </row>
    <row r="159" spans="1:15" s="3" customFormat="1" ht="46.5" customHeight="1">
      <c r="A159" s="8" t="s">
        <v>415</v>
      </c>
      <c r="B159" s="8">
        <f t="shared" si="9"/>
        <v>2</v>
      </c>
      <c r="C159" s="9" t="s">
        <v>420</v>
      </c>
      <c r="D159" s="10">
        <v>48</v>
      </c>
      <c r="E159" s="38" t="s">
        <v>421</v>
      </c>
      <c r="F159" s="9" t="s">
        <v>83</v>
      </c>
      <c r="G159" s="8">
        <v>2600</v>
      </c>
      <c r="H159" s="8">
        <v>2600</v>
      </c>
      <c r="I159" s="24">
        <v>900</v>
      </c>
      <c r="J159" s="24">
        <v>10800</v>
      </c>
      <c r="K159" s="24"/>
      <c r="L159" s="24"/>
      <c r="M159" s="24"/>
      <c r="N159" s="8">
        <f t="shared" si="10"/>
        <v>10800</v>
      </c>
      <c r="O159" s="74"/>
    </row>
    <row r="160" spans="1:15" s="3" customFormat="1" ht="43.5" customHeight="1">
      <c r="A160" s="14" t="s">
        <v>415</v>
      </c>
      <c r="B160" s="14"/>
      <c r="C160" s="16" t="s">
        <v>60</v>
      </c>
      <c r="D160" s="16"/>
      <c r="E160" s="33">
        <f>SUM(J158:J159)</f>
        <v>10800</v>
      </c>
      <c r="F160" s="34"/>
      <c r="G160" s="35" t="s">
        <v>61</v>
      </c>
      <c r="H160" s="35"/>
      <c r="I160" s="44">
        <f>SUM(M158:M159)</f>
        <v>6500</v>
      </c>
      <c r="J160" s="45"/>
      <c r="K160" s="46" t="s">
        <v>62</v>
      </c>
      <c r="L160" s="44">
        <f>E160+I160</f>
        <v>17300</v>
      </c>
      <c r="M160" s="45"/>
      <c r="N160" s="14"/>
      <c r="O160" s="45"/>
    </row>
    <row r="161" spans="1:15" s="3" customFormat="1" ht="51" customHeight="1">
      <c r="A161" s="8" t="s">
        <v>422</v>
      </c>
      <c r="B161" s="8">
        <f t="shared" si="9"/>
        <v>1</v>
      </c>
      <c r="C161" s="11" t="s">
        <v>423</v>
      </c>
      <c r="D161" s="80">
        <v>74</v>
      </c>
      <c r="E161" s="88" t="s">
        <v>424</v>
      </c>
      <c r="F161" s="24" t="s">
        <v>22</v>
      </c>
      <c r="G161" s="8"/>
      <c r="H161" s="8"/>
      <c r="I161" s="8"/>
      <c r="J161" s="8"/>
      <c r="K161" s="24">
        <v>5000</v>
      </c>
      <c r="L161" s="24">
        <v>6540</v>
      </c>
      <c r="M161" s="24">
        <v>11540</v>
      </c>
      <c r="N161" s="8">
        <f t="shared" si="10"/>
        <v>11540</v>
      </c>
      <c r="O161" s="37" t="s">
        <v>425</v>
      </c>
    </row>
    <row r="162" spans="1:15" s="3" customFormat="1" ht="69" customHeight="1">
      <c r="A162" s="8" t="s">
        <v>422</v>
      </c>
      <c r="B162" s="8">
        <f t="shared" si="9"/>
        <v>2</v>
      </c>
      <c r="C162" s="11" t="s">
        <v>426</v>
      </c>
      <c r="D162" s="12">
        <v>67.05999999999995</v>
      </c>
      <c r="E162" s="23" t="s">
        <v>427</v>
      </c>
      <c r="F162" s="24" t="s">
        <v>22</v>
      </c>
      <c r="G162" s="8"/>
      <c r="H162" s="8"/>
      <c r="I162" s="8"/>
      <c r="J162" s="8"/>
      <c r="K162" s="24">
        <v>4500</v>
      </c>
      <c r="L162" s="24">
        <v>6710</v>
      </c>
      <c r="M162" s="24">
        <v>11210</v>
      </c>
      <c r="N162" s="8">
        <f t="shared" si="10"/>
        <v>11210</v>
      </c>
      <c r="O162" s="37" t="s">
        <v>428</v>
      </c>
    </row>
    <row r="163" spans="1:15" s="3" customFormat="1" ht="43.5" customHeight="1">
      <c r="A163" s="14" t="s">
        <v>422</v>
      </c>
      <c r="B163" s="14"/>
      <c r="C163" s="35" t="s">
        <v>60</v>
      </c>
      <c r="D163" s="35"/>
      <c r="E163" s="33">
        <f>SUM(J161:J162)</f>
        <v>0</v>
      </c>
      <c r="F163" s="33"/>
      <c r="G163" s="35" t="s">
        <v>61</v>
      </c>
      <c r="H163" s="35"/>
      <c r="I163" s="44">
        <f>SUM(M161:M162)</f>
        <v>22750</v>
      </c>
      <c r="J163" s="45"/>
      <c r="K163" s="46" t="s">
        <v>62</v>
      </c>
      <c r="L163" s="44">
        <f>E163+I163</f>
        <v>22750</v>
      </c>
      <c r="M163" s="45"/>
      <c r="N163" s="14"/>
      <c r="O163" s="45"/>
    </row>
    <row r="164" spans="1:15" s="3" customFormat="1" ht="69" customHeight="1">
      <c r="A164" s="8" t="s">
        <v>429</v>
      </c>
      <c r="B164" s="8">
        <f t="shared" si="9"/>
        <v>1</v>
      </c>
      <c r="C164" s="11" t="s">
        <v>430</v>
      </c>
      <c r="D164" s="10">
        <v>88.1099999999999</v>
      </c>
      <c r="E164" s="25" t="s">
        <v>429</v>
      </c>
      <c r="F164" s="32" t="s">
        <v>22</v>
      </c>
      <c r="G164" s="8"/>
      <c r="H164" s="8"/>
      <c r="I164" s="8"/>
      <c r="J164" s="8"/>
      <c r="K164" s="24">
        <v>10000</v>
      </c>
      <c r="L164" s="24">
        <v>890</v>
      </c>
      <c r="M164" s="24">
        <v>10890</v>
      </c>
      <c r="N164" s="8">
        <f t="shared" si="10"/>
        <v>10890</v>
      </c>
      <c r="O164" s="94" t="s">
        <v>431</v>
      </c>
    </row>
    <row r="165" spans="1:15" s="3" customFormat="1" ht="69" customHeight="1">
      <c r="A165" s="8" t="s">
        <v>429</v>
      </c>
      <c r="B165" s="8">
        <f t="shared" si="9"/>
        <v>2</v>
      </c>
      <c r="C165" s="11" t="s">
        <v>432</v>
      </c>
      <c r="D165" s="10">
        <v>83.02999999999997</v>
      </c>
      <c r="E165" s="25" t="s">
        <v>429</v>
      </c>
      <c r="F165" s="32" t="s">
        <v>22</v>
      </c>
      <c r="G165" s="8"/>
      <c r="H165" s="8"/>
      <c r="I165" s="8"/>
      <c r="J165" s="8"/>
      <c r="K165" s="24">
        <v>10000</v>
      </c>
      <c r="L165" s="24">
        <v>1870</v>
      </c>
      <c r="M165" s="24">
        <v>11870</v>
      </c>
      <c r="N165" s="8">
        <f t="shared" si="10"/>
        <v>11870</v>
      </c>
      <c r="O165" s="38" t="s">
        <v>433</v>
      </c>
    </row>
    <row r="166" spans="1:15" s="3" customFormat="1" ht="45" customHeight="1">
      <c r="A166" s="8" t="s">
        <v>429</v>
      </c>
      <c r="B166" s="14"/>
      <c r="C166" s="16" t="s">
        <v>60</v>
      </c>
      <c r="D166" s="16"/>
      <c r="E166" s="33">
        <f>SUM(J164:J165)</f>
        <v>0</v>
      </c>
      <c r="F166" s="34"/>
      <c r="G166" s="35" t="s">
        <v>61</v>
      </c>
      <c r="H166" s="35"/>
      <c r="I166" s="44">
        <f>SUM(M164:M165)</f>
        <v>22760</v>
      </c>
      <c r="J166" s="45"/>
      <c r="K166" s="46" t="s">
        <v>62</v>
      </c>
      <c r="L166" s="44">
        <f>E166+I166</f>
        <v>22760</v>
      </c>
      <c r="M166" s="45"/>
      <c r="N166" s="14"/>
      <c r="O166" s="45"/>
    </row>
    <row r="167" spans="1:15" s="3" customFormat="1" ht="108" customHeight="1">
      <c r="A167" s="81" t="s">
        <v>434</v>
      </c>
      <c r="B167" s="8">
        <f>B166+1</f>
        <v>1</v>
      </c>
      <c r="C167" s="9" t="s">
        <v>435</v>
      </c>
      <c r="D167" s="10">
        <v>79.01999999999998</v>
      </c>
      <c r="E167" s="24" t="s">
        <v>436</v>
      </c>
      <c r="F167" s="24" t="s">
        <v>22</v>
      </c>
      <c r="G167" s="89"/>
      <c r="H167" s="89"/>
      <c r="I167" s="31"/>
      <c r="J167" s="8"/>
      <c r="K167" s="24">
        <v>5000</v>
      </c>
      <c r="L167" s="24"/>
      <c r="M167" s="24">
        <v>5000</v>
      </c>
      <c r="N167" s="8">
        <f t="shared" si="10"/>
        <v>5000</v>
      </c>
      <c r="O167" s="38" t="s">
        <v>437</v>
      </c>
    </row>
    <row r="168" spans="1:15" s="3" customFormat="1" ht="43.5" customHeight="1">
      <c r="A168" s="81" t="s">
        <v>434</v>
      </c>
      <c r="B168" s="8">
        <f>B167+1</f>
        <v>2</v>
      </c>
      <c r="C168" s="9" t="s">
        <v>438</v>
      </c>
      <c r="D168" s="10">
        <v>90.07999999999993</v>
      </c>
      <c r="E168" s="24" t="s">
        <v>436</v>
      </c>
      <c r="F168" s="24" t="s">
        <v>22</v>
      </c>
      <c r="G168" s="89"/>
      <c r="H168" s="89"/>
      <c r="I168" s="31"/>
      <c r="J168" s="8"/>
      <c r="K168" s="24">
        <v>6000</v>
      </c>
      <c r="L168" s="24"/>
      <c r="M168" s="24">
        <v>6000</v>
      </c>
      <c r="N168" s="8">
        <f t="shared" si="10"/>
        <v>6000</v>
      </c>
      <c r="O168" s="38" t="s">
        <v>439</v>
      </c>
    </row>
    <row r="169" spans="1:15" s="3" customFormat="1" ht="43.5" customHeight="1">
      <c r="A169" s="14" t="s">
        <v>434</v>
      </c>
      <c r="B169" s="14"/>
      <c r="C169" s="16" t="s">
        <v>60</v>
      </c>
      <c r="D169" s="16"/>
      <c r="E169" s="33">
        <f>SUM(J167:J168)</f>
        <v>0</v>
      </c>
      <c r="F169" s="34"/>
      <c r="G169" s="35" t="s">
        <v>61</v>
      </c>
      <c r="H169" s="35"/>
      <c r="I169" s="44">
        <f>SUM(M167:M168)</f>
        <v>11000</v>
      </c>
      <c r="J169" s="45"/>
      <c r="K169" s="46" t="s">
        <v>62</v>
      </c>
      <c r="L169" s="44">
        <f>E169+I169</f>
        <v>11000</v>
      </c>
      <c r="M169" s="45"/>
      <c r="N169" s="14"/>
      <c r="O169" s="45"/>
    </row>
    <row r="170" spans="1:15" s="3" customFormat="1" ht="43.5" customHeight="1">
      <c r="A170" s="25" t="s">
        <v>440</v>
      </c>
      <c r="B170" s="8">
        <f>B169+1</f>
        <v>1</v>
      </c>
      <c r="C170" s="11" t="s">
        <v>441</v>
      </c>
      <c r="D170" s="10">
        <v>76</v>
      </c>
      <c r="E170" s="25" t="s">
        <v>440</v>
      </c>
      <c r="F170" s="32" t="s">
        <v>22</v>
      </c>
      <c r="G170" s="8"/>
      <c r="H170" s="8"/>
      <c r="I170" s="8"/>
      <c r="J170" s="8"/>
      <c r="K170" s="24">
        <v>10000</v>
      </c>
      <c r="L170" s="24"/>
      <c r="M170" s="24">
        <v>10000</v>
      </c>
      <c r="N170" s="8">
        <f t="shared" si="10"/>
        <v>10000</v>
      </c>
      <c r="O170" s="37" t="s">
        <v>442</v>
      </c>
    </row>
    <row r="171" spans="1:15" s="3" customFormat="1" ht="43.5" customHeight="1">
      <c r="A171" s="25" t="s">
        <v>440</v>
      </c>
      <c r="B171" s="8">
        <f>B170+1</f>
        <v>2</v>
      </c>
      <c r="C171" s="9" t="s">
        <v>443</v>
      </c>
      <c r="D171" s="10">
        <v>66</v>
      </c>
      <c r="E171" s="25" t="s">
        <v>440</v>
      </c>
      <c r="F171" s="32" t="s">
        <v>22</v>
      </c>
      <c r="G171" s="9">
        <v>2365.15</v>
      </c>
      <c r="H171" s="41">
        <v>2360</v>
      </c>
      <c r="I171" s="24">
        <v>140</v>
      </c>
      <c r="J171" s="24">
        <v>1680</v>
      </c>
      <c r="K171" s="24"/>
      <c r="L171" s="24"/>
      <c r="M171" s="24"/>
      <c r="N171" s="8">
        <f t="shared" si="10"/>
        <v>1680</v>
      </c>
      <c r="O171" s="38"/>
    </row>
    <row r="172" spans="1:15" s="3" customFormat="1" ht="43.5" customHeight="1">
      <c r="A172" s="82" t="s">
        <v>440</v>
      </c>
      <c r="B172" s="14"/>
      <c r="C172" s="16" t="s">
        <v>60</v>
      </c>
      <c r="D172" s="16"/>
      <c r="E172" s="33">
        <f>SUM(J170:J171)</f>
        <v>1680</v>
      </c>
      <c r="F172" s="34"/>
      <c r="G172" s="35" t="s">
        <v>61</v>
      </c>
      <c r="H172" s="35"/>
      <c r="I172" s="44">
        <f>SUM(M170:M171)</f>
        <v>10000</v>
      </c>
      <c r="J172" s="45"/>
      <c r="K172" s="46" t="s">
        <v>62</v>
      </c>
      <c r="L172" s="44">
        <f>E172+I172</f>
        <v>11680</v>
      </c>
      <c r="M172" s="45"/>
      <c r="N172" s="14"/>
      <c r="O172" s="45"/>
    </row>
    <row r="173" spans="1:15" s="3" customFormat="1" ht="69" customHeight="1">
      <c r="A173" s="8" t="s">
        <v>444</v>
      </c>
      <c r="B173" s="8">
        <f aca="true" t="shared" si="11" ref="B173:B178">B172+1</f>
        <v>1</v>
      </c>
      <c r="C173" s="8" t="s">
        <v>445</v>
      </c>
      <c r="D173" s="10">
        <v>87.04999999999995</v>
      </c>
      <c r="E173" s="25" t="s">
        <v>444</v>
      </c>
      <c r="F173" s="32" t="s">
        <v>22</v>
      </c>
      <c r="G173" s="8"/>
      <c r="H173" s="8"/>
      <c r="I173" s="8"/>
      <c r="J173" s="8"/>
      <c r="K173" s="24">
        <v>5500</v>
      </c>
      <c r="L173" s="24">
        <v>0</v>
      </c>
      <c r="M173" s="24">
        <v>5500</v>
      </c>
      <c r="N173" s="8">
        <f t="shared" si="10"/>
        <v>5500</v>
      </c>
      <c r="O173" s="38" t="s">
        <v>446</v>
      </c>
    </row>
    <row r="174" spans="1:15" s="3" customFormat="1" ht="105.75" customHeight="1">
      <c r="A174" s="25" t="s">
        <v>447</v>
      </c>
      <c r="B174" s="8">
        <f t="shared" si="11"/>
        <v>2</v>
      </c>
      <c r="C174" s="9" t="s">
        <v>448</v>
      </c>
      <c r="D174" s="10">
        <v>87.01</v>
      </c>
      <c r="E174" s="25" t="s">
        <v>447</v>
      </c>
      <c r="F174" s="32" t="s">
        <v>22</v>
      </c>
      <c r="G174" s="8"/>
      <c r="H174" s="8"/>
      <c r="I174" s="8"/>
      <c r="J174" s="8"/>
      <c r="K174" s="24">
        <v>5500</v>
      </c>
      <c r="L174" s="24">
        <v>2400</v>
      </c>
      <c r="M174" s="24">
        <v>7900</v>
      </c>
      <c r="N174" s="8">
        <f t="shared" si="10"/>
        <v>7900</v>
      </c>
      <c r="O174" s="38" t="s">
        <v>449</v>
      </c>
    </row>
    <row r="175" spans="1:15" s="3" customFormat="1" ht="76.5" customHeight="1">
      <c r="A175" s="25" t="s">
        <v>450</v>
      </c>
      <c r="B175" s="8">
        <f t="shared" si="11"/>
        <v>3</v>
      </c>
      <c r="C175" s="9" t="s">
        <v>451</v>
      </c>
      <c r="D175" s="10">
        <v>83.02999999999997</v>
      </c>
      <c r="E175" s="25" t="s">
        <v>452</v>
      </c>
      <c r="F175" s="32" t="s">
        <v>22</v>
      </c>
      <c r="G175" s="8"/>
      <c r="H175" s="8"/>
      <c r="I175" s="8"/>
      <c r="J175" s="8"/>
      <c r="K175" s="24">
        <v>5500</v>
      </c>
      <c r="L175" s="24">
        <v>2400</v>
      </c>
      <c r="M175" s="24">
        <v>7900</v>
      </c>
      <c r="N175" s="8">
        <f t="shared" si="10"/>
        <v>7900</v>
      </c>
      <c r="O175" s="38" t="s">
        <v>453</v>
      </c>
    </row>
    <row r="176" spans="1:15" s="3" customFormat="1" ht="151.5" customHeight="1">
      <c r="A176" s="25" t="s">
        <v>454</v>
      </c>
      <c r="B176" s="8">
        <f t="shared" si="11"/>
        <v>4</v>
      </c>
      <c r="C176" s="77" t="s">
        <v>455</v>
      </c>
      <c r="D176" s="10">
        <v>54.1099999999999</v>
      </c>
      <c r="E176" s="25" t="s">
        <v>456</v>
      </c>
      <c r="F176" s="32" t="s">
        <v>22</v>
      </c>
      <c r="G176" s="8"/>
      <c r="H176" s="8"/>
      <c r="I176" s="8"/>
      <c r="J176" s="8"/>
      <c r="K176" s="24">
        <v>4000</v>
      </c>
      <c r="L176" s="24">
        <v>300</v>
      </c>
      <c r="M176" s="24">
        <v>4300</v>
      </c>
      <c r="N176" s="8">
        <f t="shared" si="10"/>
        <v>4300</v>
      </c>
      <c r="O176" s="94" t="s">
        <v>457</v>
      </c>
    </row>
    <row r="177" spans="1:15" s="3" customFormat="1" ht="46.5" customHeight="1">
      <c r="A177" s="73" t="s">
        <v>458</v>
      </c>
      <c r="B177" s="8">
        <f t="shared" si="11"/>
        <v>5</v>
      </c>
      <c r="C177" s="9" t="s">
        <v>459</v>
      </c>
      <c r="D177" s="10">
        <v>85</v>
      </c>
      <c r="E177" s="38" t="s">
        <v>458</v>
      </c>
      <c r="F177" s="9" t="s">
        <v>22</v>
      </c>
      <c r="G177" s="9">
        <v>1791</v>
      </c>
      <c r="H177" s="24">
        <v>1790</v>
      </c>
      <c r="I177" s="24">
        <v>710</v>
      </c>
      <c r="J177" s="24">
        <v>8520</v>
      </c>
      <c r="K177" s="24"/>
      <c r="L177" s="24"/>
      <c r="M177" s="24"/>
      <c r="N177" s="8">
        <f t="shared" si="10"/>
        <v>8520</v>
      </c>
      <c r="O177" s="94"/>
    </row>
    <row r="178" spans="1:15" s="3" customFormat="1" ht="51" customHeight="1">
      <c r="A178" s="25" t="s">
        <v>460</v>
      </c>
      <c r="B178" s="8">
        <f t="shared" si="11"/>
        <v>6</v>
      </c>
      <c r="C178" s="11" t="s">
        <v>461</v>
      </c>
      <c r="D178" s="10">
        <v>86.01</v>
      </c>
      <c r="E178" s="25" t="s">
        <v>462</v>
      </c>
      <c r="F178" s="32" t="s">
        <v>22</v>
      </c>
      <c r="G178" s="8"/>
      <c r="H178" s="8"/>
      <c r="I178" s="8"/>
      <c r="J178" s="8"/>
      <c r="K178" s="24">
        <v>10000</v>
      </c>
      <c r="L178" s="24"/>
      <c r="M178" s="24">
        <v>10000</v>
      </c>
      <c r="N178" s="8">
        <f t="shared" si="10"/>
        <v>10000</v>
      </c>
      <c r="O178" s="9" t="s">
        <v>463</v>
      </c>
    </row>
    <row r="179" spans="1:15" s="3" customFormat="1" ht="36" customHeight="1">
      <c r="A179" s="83" t="s">
        <v>464</v>
      </c>
      <c r="B179" s="84"/>
      <c r="C179" s="84"/>
      <c r="D179" s="84"/>
      <c r="E179" s="84"/>
      <c r="F179" s="84"/>
      <c r="G179" s="84"/>
      <c r="H179" s="84"/>
      <c r="I179" s="91"/>
      <c r="J179" s="8">
        <f>SUM(J5:J178)</f>
        <v>494480</v>
      </c>
      <c r="K179" s="8"/>
      <c r="L179" s="8"/>
      <c r="M179" s="8">
        <f>SUM(M5:M178)</f>
        <v>805520</v>
      </c>
      <c r="N179" s="8">
        <f>SUM(N5:N178)</f>
        <v>1300000</v>
      </c>
      <c r="O179" s="8"/>
    </row>
  </sheetData>
  <sheetProtection/>
  <autoFilter ref="A4:O179"/>
  <mergeCells count="50">
    <mergeCell ref="A2:O2"/>
    <mergeCell ref="A3:F3"/>
    <mergeCell ref="G3:J3"/>
    <mergeCell ref="C18:D18"/>
    <mergeCell ref="G18:H18"/>
    <mergeCell ref="C26:D26"/>
    <mergeCell ref="G26:H26"/>
    <mergeCell ref="C32:D32"/>
    <mergeCell ref="G32:H32"/>
    <mergeCell ref="C36:D36"/>
    <mergeCell ref="G36:H36"/>
    <mergeCell ref="C47:D47"/>
    <mergeCell ref="G47:H47"/>
    <mergeCell ref="C49:D49"/>
    <mergeCell ref="G49:H49"/>
    <mergeCell ref="C55:D55"/>
    <mergeCell ref="G55:H55"/>
    <mergeCell ref="C65:D65"/>
    <mergeCell ref="G65:H65"/>
    <mergeCell ref="C73:D73"/>
    <mergeCell ref="G73:H73"/>
    <mergeCell ref="C83:D83"/>
    <mergeCell ref="G83:H83"/>
    <mergeCell ref="C88:D88"/>
    <mergeCell ref="G88:H88"/>
    <mergeCell ref="C98:D98"/>
    <mergeCell ref="G98:H98"/>
    <mergeCell ref="C112:D112"/>
    <mergeCell ref="G112:H112"/>
    <mergeCell ref="C124:D124"/>
    <mergeCell ref="G124:H124"/>
    <mergeCell ref="C133:D133"/>
    <mergeCell ref="G133:H133"/>
    <mergeCell ref="C143:D143"/>
    <mergeCell ref="G143:H143"/>
    <mergeCell ref="C151:D151"/>
    <mergeCell ref="G151:H151"/>
    <mergeCell ref="C157:D157"/>
    <mergeCell ref="G157:H157"/>
    <mergeCell ref="C160:D160"/>
    <mergeCell ref="G160:H160"/>
    <mergeCell ref="C163:D163"/>
    <mergeCell ref="G163:H163"/>
    <mergeCell ref="C166:D166"/>
    <mergeCell ref="G166:H166"/>
    <mergeCell ref="C169:D169"/>
    <mergeCell ref="G169:H169"/>
    <mergeCell ref="C172:D172"/>
    <mergeCell ref="G172:H172"/>
    <mergeCell ref="A179:I179"/>
  </mergeCells>
  <conditionalFormatting sqref="C25">
    <cfRule type="expression" priority="5" dxfId="0" stopIfTrue="1">
      <formula>AND(COUNTIF($C$25,C25)&gt;1,NOT(ISBLANK(C25)))</formula>
    </cfRule>
  </conditionalFormatting>
  <conditionalFormatting sqref="C27">
    <cfRule type="expression" priority="39" dxfId="0" stopIfTrue="1">
      <formula>AND(COUNTIF($C$27,C27)&gt;1,NOT(ISBLANK(C27)))</formula>
    </cfRule>
    <cfRule type="expression" priority="40" dxfId="0" stopIfTrue="1">
      <formula>AND(COUNTIF($C$27,C27)&gt;1,NOT(ISBLANK(C27)))</formula>
    </cfRule>
  </conditionalFormatting>
  <conditionalFormatting sqref="C48">
    <cfRule type="expression" priority="25" dxfId="0" stopIfTrue="1">
      <formula>AND(COUNTIF($C$48,C48)&gt;1,NOT(ISBLANK(C48)))</formula>
    </cfRule>
    <cfRule type="expression" priority="26" dxfId="0" stopIfTrue="1">
      <formula>AND(COUNTIF($C$48,C48)&gt;1,NOT(ISBLANK(C48)))</formula>
    </cfRule>
  </conditionalFormatting>
  <conditionalFormatting sqref="O132">
    <cfRule type="expression" priority="166" dxfId="0" stopIfTrue="1">
      <formula>AND(COUNTIF($O$132,O132)&gt;1,NOT(ISBLANK(O132)))</formula>
    </cfRule>
  </conditionalFormatting>
  <conditionalFormatting sqref="C158">
    <cfRule type="expression" priority="47" dxfId="0" stopIfTrue="1">
      <formula>AND(COUNTIF($C$158,C158)&gt;1,NOT(ISBLANK(C158)))</formula>
    </cfRule>
    <cfRule type="expression" priority="48" dxfId="0" stopIfTrue="1">
      <formula>AND(COUNTIF($C$158,C158)&gt;1,NOT(ISBLANK(C158)))</formula>
    </cfRule>
  </conditionalFormatting>
  <conditionalFormatting sqref="C170">
    <cfRule type="expression" priority="11" dxfId="0" stopIfTrue="1">
      <formula>AND(COUNTIF($C$170,C170)&gt;1,NOT(ISBLANK(C170)))</formula>
    </cfRule>
    <cfRule type="expression" priority="12" dxfId="0" stopIfTrue="1">
      <formula>AND(COUNTIF($C$170,C170)&gt;1,NOT(ISBLANK(C170)))</formula>
    </cfRule>
  </conditionalFormatting>
  <conditionalFormatting sqref="C173">
    <cfRule type="expression" priority="108" dxfId="0" stopIfTrue="1">
      <formula>AND(COUNTIF($C$173,C173)&gt;1,NOT(ISBLANK(C173)))</formula>
    </cfRule>
  </conditionalFormatting>
  <conditionalFormatting sqref="C174">
    <cfRule type="expression" priority="37" dxfId="0" stopIfTrue="1">
      <formula>AND(COUNTIF($C$174,C174)&gt;1,NOT(ISBLANK(C174)))</formula>
    </cfRule>
    <cfRule type="expression" priority="38" dxfId="0" stopIfTrue="1">
      <formula>AND(COUNTIF($C$174,C174)&gt;1,NOT(ISBLANK(C174)))</formula>
    </cfRule>
  </conditionalFormatting>
  <conditionalFormatting sqref="C175">
    <cfRule type="expression" priority="33" dxfId="0" stopIfTrue="1">
      <formula>AND(COUNTIF($C$175,C175)&gt;1,NOT(ISBLANK(C175)))</formula>
    </cfRule>
    <cfRule type="expression" priority="34" dxfId="0" stopIfTrue="1">
      <formula>AND(COUNTIF($C$175,C175)&gt;1,NOT(ISBLANK(C175)))</formula>
    </cfRule>
  </conditionalFormatting>
  <conditionalFormatting sqref="C176">
    <cfRule type="expression" priority="19" dxfId="0" stopIfTrue="1">
      <formula>AND(COUNTIF($C$176,C176)&gt;1,NOT(ISBLANK(C176)))</formula>
    </cfRule>
    <cfRule type="expression" priority="20" dxfId="0" stopIfTrue="1">
      <formula>AND(COUNTIF($C$176,C176)&gt;1,NOT(ISBLANK(C176)))</formula>
    </cfRule>
  </conditionalFormatting>
  <conditionalFormatting sqref="C178">
    <cfRule type="expression" priority="6" dxfId="0" stopIfTrue="1">
      <formula>AND(COUNTIF($C$178,C178)&gt;1,NOT(ISBLANK(C178)))</formula>
    </cfRule>
  </conditionalFormatting>
  <conditionalFormatting sqref="C5:C17">
    <cfRule type="expression" priority="9" dxfId="0" stopIfTrue="1">
      <formula>AND(COUNTIF($C$5:$C$17,C5)&gt;1,NOT(ISBLANK(C5)))</formula>
    </cfRule>
    <cfRule type="expression" priority="10" dxfId="0" stopIfTrue="1">
      <formula>AND(COUNTIF($C$5:$C$17,C5)&gt;1,NOT(ISBLANK(C5)))</formula>
    </cfRule>
  </conditionalFormatting>
  <conditionalFormatting sqref="C19:C23">
    <cfRule type="expression" priority="29" dxfId="0" stopIfTrue="1">
      <formula>AND(COUNTIF($C$19:$C$23,C19)&gt;1,NOT(ISBLANK(C19)))</formula>
    </cfRule>
    <cfRule type="expression" priority="30" dxfId="0" stopIfTrue="1">
      <formula>AND(COUNTIF($C$19:$C$23,C19)&gt;1,NOT(ISBLANK(C19)))</formula>
    </cfRule>
  </conditionalFormatting>
  <conditionalFormatting sqref="C37:C45">
    <cfRule type="expression" priority="41" dxfId="0" stopIfTrue="1">
      <formula>AND(COUNTIF($C$37:$C$45,C37)&gt;1,NOT(ISBLANK(C37)))</formula>
    </cfRule>
    <cfRule type="expression" priority="42" dxfId="0" stopIfTrue="1">
      <formula>AND(COUNTIF($C$37:$C$45,C37)&gt;1,NOT(ISBLANK(C37)))</formula>
    </cfRule>
  </conditionalFormatting>
  <conditionalFormatting sqref="C50:C53">
    <cfRule type="expression" priority="43" dxfId="0" stopIfTrue="1">
      <formula>AND(COUNTIF($C$50:$C$53,C50)&gt;1,NOT(ISBLANK(C50)))</formula>
    </cfRule>
    <cfRule type="expression" priority="44" dxfId="0" stopIfTrue="1">
      <formula>AND(COUNTIF($C$50:$C$53,C50)&gt;1,NOT(ISBLANK(C50)))</formula>
    </cfRule>
  </conditionalFormatting>
  <conditionalFormatting sqref="C56:C64">
    <cfRule type="expression" priority="45" dxfId="0" stopIfTrue="1">
      <formula>AND(COUNTIF($C$56:$C$64,C56)&gt;1,NOT(ISBLANK(C56)))</formula>
    </cfRule>
    <cfRule type="expression" priority="46" dxfId="0" stopIfTrue="1">
      <formula>AND(COUNTIF($C$56:$C$64,C56)&gt;1,NOT(ISBLANK(C56)))</formula>
    </cfRule>
  </conditionalFormatting>
  <conditionalFormatting sqref="C66:C71">
    <cfRule type="expression" priority="31" dxfId="0" stopIfTrue="1">
      <formula>AND(COUNTIF($C$66:$C$71,C66)&gt;1,NOT(ISBLANK(C66)))</formula>
    </cfRule>
    <cfRule type="expression" priority="32" dxfId="0" stopIfTrue="1">
      <formula>AND(COUNTIF($C$66:$C$71,C66)&gt;1,NOT(ISBLANK(C66)))</formula>
    </cfRule>
  </conditionalFormatting>
  <conditionalFormatting sqref="C74:C79">
    <cfRule type="expression" priority="53" dxfId="0" stopIfTrue="1">
      <formula>AND(COUNTIF($C$74:$C$79,C74)&gt;1,NOT(ISBLANK(C74)))</formula>
    </cfRule>
    <cfRule type="expression" priority="54" dxfId="0" stopIfTrue="1">
      <formula>AND(COUNTIF($C$74:$C$79,C74)&gt;1,NOT(ISBLANK(C74)))</formula>
    </cfRule>
  </conditionalFormatting>
  <conditionalFormatting sqref="C84:C85">
    <cfRule type="expression" priority="15" dxfId="0" stopIfTrue="1">
      <formula>AND(COUNTIF($C$84:$C$85,C84)&gt;1,NOT(ISBLANK(C84)))</formula>
    </cfRule>
    <cfRule type="expression" priority="16" dxfId="0" stopIfTrue="1">
      <formula>AND(COUNTIF($C$84:$C$85,C84)&gt;1,NOT(ISBLANK(C84)))</formula>
    </cfRule>
  </conditionalFormatting>
  <conditionalFormatting sqref="C89:C93">
    <cfRule type="expression" priority="51" dxfId="0" stopIfTrue="1">
      <formula>AND(COUNTIF($C$89:$C$93,C89)&gt;1,NOT(ISBLANK(C89)))</formula>
    </cfRule>
    <cfRule type="expression" priority="52" dxfId="0" stopIfTrue="1">
      <formula>AND(COUNTIF($C$89:$C$93,C89)&gt;1,NOT(ISBLANK(C89)))</formula>
    </cfRule>
  </conditionalFormatting>
  <conditionalFormatting sqref="C99:C107">
    <cfRule type="expression" priority="13" dxfId="0" stopIfTrue="1">
      <formula>AND(COUNTIF($C$99:$C$107,C99)&gt;1,NOT(ISBLANK(C99)))</formula>
    </cfRule>
    <cfRule type="expression" priority="14" dxfId="0" stopIfTrue="1">
      <formula>AND(COUNTIF($C$99:$C$107,C99)&gt;1,NOT(ISBLANK(C99)))</formula>
    </cfRule>
  </conditionalFormatting>
  <conditionalFormatting sqref="C108:C111">
    <cfRule type="expression" priority="4" dxfId="0" stopIfTrue="1">
      <formula>AND(COUNTIF($C$108:$C$111,C108)&gt;1,NOT(ISBLANK(C108)))</formula>
    </cfRule>
  </conditionalFormatting>
  <conditionalFormatting sqref="C113:C120">
    <cfRule type="expression" priority="17" dxfId="0" stopIfTrue="1">
      <formula>AND(COUNTIF($C$113:$C$120,C113)&gt;1,NOT(ISBLANK(C113)))</formula>
    </cfRule>
    <cfRule type="expression" priority="18" dxfId="0" stopIfTrue="1">
      <formula>AND(COUNTIF($C$113:$C$120,C113)&gt;1,NOT(ISBLANK(C113)))</formula>
    </cfRule>
  </conditionalFormatting>
  <conditionalFormatting sqref="C125:C130">
    <cfRule type="expression" priority="27" dxfId="0" stopIfTrue="1">
      <formula>AND(COUNTIF($C$125:$C$130,C125)&gt;1,NOT(ISBLANK(C125)))</formula>
    </cfRule>
    <cfRule type="expression" priority="28" dxfId="0" stopIfTrue="1">
      <formula>AND(COUNTIF($C$125:$C$130,C125)&gt;1,NOT(ISBLANK(C125)))</formula>
    </cfRule>
  </conditionalFormatting>
  <conditionalFormatting sqref="C134:C142">
    <cfRule type="expression" priority="55" dxfId="0" stopIfTrue="1">
      <formula>AND(COUNTIF($C$134:$C$142,C134)&gt;1,NOT(ISBLANK(C134)))</formula>
    </cfRule>
    <cfRule type="expression" priority="56" dxfId="0" stopIfTrue="1">
      <formula>AND(COUNTIF($C$134:$C$142,C134)&gt;1,NOT(ISBLANK(C134)))</formula>
    </cfRule>
  </conditionalFormatting>
  <conditionalFormatting sqref="C144:C148">
    <cfRule type="expression" priority="49" dxfId="0" stopIfTrue="1">
      <formula>AND(COUNTIF($C$144:$C$148,C144)&gt;1,NOT(ISBLANK(C144)))</formula>
    </cfRule>
    <cfRule type="expression" priority="50" dxfId="0" stopIfTrue="1">
      <formula>AND(COUNTIF($C$144:$C$148,C144)&gt;1,NOT(ISBLANK(C144)))</formula>
    </cfRule>
  </conditionalFormatting>
  <conditionalFormatting sqref="C152:C156">
    <cfRule type="expression" priority="23" dxfId="0" stopIfTrue="1">
      <formula>AND(COUNTIF($C$152:$C$156,C152)&gt;1,NOT(ISBLANK(C152)))</formula>
    </cfRule>
    <cfRule type="expression" priority="24" dxfId="0" stopIfTrue="1">
      <formula>AND(COUNTIF($C$152:$C$156,C152)&gt;1,NOT(ISBLANK(C152)))</formula>
    </cfRule>
  </conditionalFormatting>
  <conditionalFormatting sqref="C161:C162">
    <cfRule type="expression" priority="7" dxfId="0" stopIfTrue="1">
      <formula>AND(COUNTIF($C$161:$C$162,C161)&gt;1,NOT(ISBLANK(C161)))</formula>
    </cfRule>
    <cfRule type="expression" priority="8" dxfId="0" stopIfTrue="1">
      <formula>AND(COUNTIF($C$161:$C$162,C161)&gt;1,NOT(ISBLANK(C161)))</formula>
    </cfRule>
  </conditionalFormatting>
  <conditionalFormatting sqref="C164:C165">
    <cfRule type="expression" priority="21" dxfId="0" stopIfTrue="1">
      <formula>AND(COUNTIF($C$164:$C$165,C164)&gt;1,NOT(ISBLANK(C164)))</formula>
    </cfRule>
    <cfRule type="expression" priority="22" dxfId="0" stopIfTrue="1">
      <formula>AND(COUNTIF($C$164:$C$165,C164)&gt;1,NOT(ISBLANK(C164)))</formula>
    </cfRule>
  </conditionalFormatting>
  <conditionalFormatting sqref="C167:C168">
    <cfRule type="expression" priority="35" dxfId="0" stopIfTrue="1">
      <formula>AND(COUNTIF($C$167:$C$168,C167)&gt;1,NOT(ISBLANK(C167)))</formula>
    </cfRule>
    <cfRule type="expression" priority="36" dxfId="0" stopIfTrue="1">
      <formula>AND(COUNTIF($C$167:$C$168,C167)&gt;1,NOT(ISBLANK(C167)))</formula>
    </cfRule>
  </conditionalFormatting>
  <conditionalFormatting sqref="C173 O132">
    <cfRule type="expression" priority="242" dxfId="0" stopIfTrue="1">
      <formula>AND(COUNTIF($C$173,C132)+COUNTIF($O$132,C132)&gt;1,NOT(ISBLANK(C132)))</formula>
    </cfRule>
  </conditionalFormatting>
  <printOptions horizontalCentered="1"/>
  <pageMargins left="0.39305555555555555" right="0.39305555555555555" top="0.78680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friends</dc:creator>
  <cp:keywords/>
  <dc:description/>
  <cp:lastModifiedBy>user</cp:lastModifiedBy>
  <cp:lastPrinted>2021-04-03T18:07:52Z</cp:lastPrinted>
  <dcterms:created xsi:type="dcterms:W3CDTF">2012-10-29T11:33:31Z</dcterms:created>
  <dcterms:modified xsi:type="dcterms:W3CDTF">2022-08-24T20:47:45Z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